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ml.chartshapes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ml.chartshapes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20" windowWidth="14940" windowHeight="9225"/>
  </bookViews>
  <sheets>
    <sheet name="破断強度A1" sheetId="17" r:id="rId1"/>
    <sheet name="破断強度A2" sheetId="19" r:id="rId2"/>
    <sheet name="破断強度B1" sheetId="16" r:id="rId3"/>
    <sheet name="破断強度B2" sheetId="15" r:id="rId4"/>
    <sheet name="破断強度C1" sheetId="14" r:id="rId5"/>
    <sheet name="破断強度C2" sheetId="13" r:id="rId6"/>
    <sheet name="破断強度D1" sheetId="12" r:id="rId7"/>
    <sheet name="破断強度D2" sheetId="5" r:id="rId8"/>
    <sheet name="かまぼこ分解A1" sheetId="6" r:id="rId9"/>
    <sheet name="かまぼこ分解A2" sheetId="21" r:id="rId10"/>
    <sheet name="かまぼこ分解B1" sheetId="22" r:id="rId11"/>
    <sheet name="かまぼこ分解B2" sheetId="23" r:id="rId12"/>
    <sheet name="かまぼこ分解C1" sheetId="24" r:id="rId13"/>
    <sheet name="かまぼこ分解C2" sheetId="25" r:id="rId14"/>
    <sheet name="かまぼこ分解D1" sheetId="26" r:id="rId15"/>
    <sheet name="かまぼこ分解D2" sheetId="27" r:id="rId16"/>
  </sheets>
  <calcPr calcId="125725"/>
</workbook>
</file>

<file path=xl/calcChain.xml><?xml version="1.0" encoding="utf-8"?>
<calcChain xmlns="http://schemas.openxmlformats.org/spreadsheetml/2006/main">
  <c r="E10" i="16"/>
  <c r="D10"/>
  <c r="C10"/>
  <c r="B10"/>
  <c r="E9"/>
  <c r="D9"/>
  <c r="C9"/>
  <c r="B9"/>
  <c r="E10" i="17"/>
  <c r="D10"/>
  <c r="C10"/>
  <c r="B10"/>
  <c r="E9"/>
  <c r="D9"/>
  <c r="C9"/>
  <c r="B9"/>
  <c r="E10" i="14"/>
  <c r="D10"/>
  <c r="C10"/>
  <c r="B10"/>
  <c r="E9"/>
  <c r="D9"/>
  <c r="C9"/>
  <c r="B9"/>
  <c r="G8" i="27"/>
  <c r="F14"/>
  <c r="F8"/>
  <c r="E14"/>
  <c r="E8"/>
  <c r="D14"/>
  <c r="D8"/>
  <c r="C14"/>
  <c r="C8"/>
  <c r="B14"/>
  <c r="B8"/>
  <c r="G8" i="26"/>
  <c r="F14"/>
  <c r="F8"/>
  <c r="E14"/>
  <c r="E8"/>
  <c r="D14"/>
  <c r="D8"/>
  <c r="C14"/>
  <c r="C8"/>
  <c r="B14"/>
  <c r="B8"/>
  <c r="G8" i="25"/>
  <c r="F14"/>
  <c r="F8"/>
  <c r="E14"/>
  <c r="E8"/>
  <c r="D14"/>
  <c r="D8"/>
  <c r="C14"/>
  <c r="C8"/>
  <c r="B14" s="1"/>
  <c r="B8"/>
  <c r="G8" i="24"/>
  <c r="F14"/>
  <c r="F8"/>
  <c r="E14"/>
  <c r="E8"/>
  <c r="D14"/>
  <c r="D8"/>
  <c r="C14" s="1"/>
  <c r="C8"/>
  <c r="B14"/>
  <c r="B8"/>
  <c r="G8" i="23"/>
  <c r="F14" s="1"/>
  <c r="F8"/>
  <c r="E14" s="1"/>
  <c r="E8"/>
  <c r="D14" s="1"/>
  <c r="D8"/>
  <c r="C14" s="1"/>
  <c r="C8"/>
  <c r="B14" s="1"/>
  <c r="B8"/>
  <c r="G8" i="22"/>
  <c r="F14" s="1"/>
  <c r="F8"/>
  <c r="E14" s="1"/>
  <c r="E8"/>
  <c r="D14" s="1"/>
  <c r="D8"/>
  <c r="C14" s="1"/>
  <c r="C8"/>
  <c r="B14" s="1"/>
  <c r="B8"/>
  <c r="G8" i="21"/>
  <c r="F14" s="1"/>
  <c r="F8"/>
  <c r="E14" s="1"/>
  <c r="E8"/>
  <c r="D14" s="1"/>
  <c r="D8"/>
  <c r="C14" s="1"/>
  <c r="C8"/>
  <c r="B14" s="1"/>
  <c r="B8"/>
  <c r="E37" i="19"/>
  <c r="D37"/>
  <c r="C37"/>
  <c r="B37"/>
  <c r="E36"/>
  <c r="E40" s="1"/>
  <c r="D36"/>
  <c r="C36"/>
  <c r="C39" s="1"/>
  <c r="B36"/>
  <c r="E35"/>
  <c r="D35"/>
  <c r="D40"/>
  <c r="C35"/>
  <c r="C40" s="1"/>
  <c r="B35"/>
  <c r="E20"/>
  <c r="D20"/>
  <c r="C20"/>
  <c r="B20"/>
  <c r="E19"/>
  <c r="D19"/>
  <c r="C19"/>
  <c r="B19"/>
  <c r="E10"/>
  <c r="D10"/>
  <c r="C10"/>
  <c r="B10"/>
  <c r="E9"/>
  <c r="E24" s="1"/>
  <c r="F15" i="21" s="1"/>
  <c r="D9" i="19"/>
  <c r="C9"/>
  <c r="C24" s="1"/>
  <c r="D15" i="21" s="1"/>
  <c r="B9" i="19"/>
  <c r="B24" s="1"/>
  <c r="C15" i="21" s="1"/>
  <c r="E37" i="17"/>
  <c r="D37"/>
  <c r="C37"/>
  <c r="B37"/>
  <c r="E36"/>
  <c r="D36"/>
  <c r="C36"/>
  <c r="B36"/>
  <c r="E35"/>
  <c r="E40" s="1"/>
  <c r="D35"/>
  <c r="D39" s="1"/>
  <c r="C35"/>
  <c r="C40" s="1"/>
  <c r="B35"/>
  <c r="B40" s="1"/>
  <c r="E20"/>
  <c r="D20"/>
  <c r="C20"/>
  <c r="B20"/>
  <c r="E19"/>
  <c r="D19"/>
  <c r="C19"/>
  <c r="B19"/>
  <c r="E24"/>
  <c r="F15" i="6" s="1"/>
  <c r="C24" i="17"/>
  <c r="D15" i="6" s="1"/>
  <c r="B24" i="17"/>
  <c r="C15" i="6" s="1"/>
  <c r="E37" i="16"/>
  <c r="D37"/>
  <c r="C37"/>
  <c r="B37"/>
  <c r="E36"/>
  <c r="D36"/>
  <c r="C36"/>
  <c r="B36"/>
  <c r="E35"/>
  <c r="E40"/>
  <c r="D35"/>
  <c r="D40"/>
  <c r="C35"/>
  <c r="C40"/>
  <c r="B35"/>
  <c r="B40"/>
  <c r="E20"/>
  <c r="D20"/>
  <c r="C20"/>
  <c r="B20"/>
  <c r="E19"/>
  <c r="D19"/>
  <c r="C19"/>
  <c r="B19"/>
  <c r="B24" s="1"/>
  <c r="C15" i="22" s="1"/>
  <c r="E24" i="16"/>
  <c r="F15" i="22"/>
  <c r="C24" i="16"/>
  <c r="D15" i="22"/>
  <c r="E37" i="15"/>
  <c r="D37"/>
  <c r="C37"/>
  <c r="B37"/>
  <c r="E36"/>
  <c r="D36"/>
  <c r="D39"/>
  <c r="C36"/>
  <c r="B36"/>
  <c r="E35"/>
  <c r="E40"/>
  <c r="D35"/>
  <c r="D40"/>
  <c r="C35"/>
  <c r="C40"/>
  <c r="B35"/>
  <c r="B40"/>
  <c r="E20"/>
  <c r="D20"/>
  <c r="C20"/>
  <c r="B20"/>
  <c r="E19"/>
  <c r="D19"/>
  <c r="C19"/>
  <c r="B19"/>
  <c r="E10"/>
  <c r="D10"/>
  <c r="C10"/>
  <c r="B10"/>
  <c r="E9"/>
  <c r="E24" s="1"/>
  <c r="F15" i="23" s="1"/>
  <c r="D9" i="15"/>
  <c r="D24" s="1"/>
  <c r="E15" i="23" s="1"/>
  <c r="C9" i="15"/>
  <c r="C24" s="1"/>
  <c r="D15" i="23" s="1"/>
  <c r="B9" i="15"/>
  <c r="B24" s="1"/>
  <c r="C15" i="23" s="1"/>
  <c r="E37" i="14"/>
  <c r="D37"/>
  <c r="C37"/>
  <c r="B37"/>
  <c r="E36"/>
  <c r="D36"/>
  <c r="C36"/>
  <c r="B36"/>
  <c r="E35"/>
  <c r="E40"/>
  <c r="D35"/>
  <c r="D40"/>
  <c r="C35"/>
  <c r="C40"/>
  <c r="B35"/>
  <c r="B39" s="1"/>
  <c r="B40"/>
  <c r="E20"/>
  <c r="D20"/>
  <c r="C20"/>
  <c r="B20"/>
  <c r="E19"/>
  <c r="D19"/>
  <c r="C19"/>
  <c r="B19"/>
  <c r="B24" s="1"/>
  <c r="C15" i="24" s="1"/>
  <c r="E24" i="14"/>
  <c r="F15" i="24"/>
  <c r="C24" i="14"/>
  <c r="D15" i="24"/>
  <c r="E37" i="13"/>
  <c r="D37"/>
  <c r="C37"/>
  <c r="B37"/>
  <c r="E36"/>
  <c r="D36"/>
  <c r="C36"/>
  <c r="B36"/>
  <c r="E35"/>
  <c r="E40"/>
  <c r="D35"/>
  <c r="D40"/>
  <c r="C35"/>
  <c r="C40"/>
  <c r="B35"/>
  <c r="B40"/>
  <c r="E20"/>
  <c r="D20"/>
  <c r="C20"/>
  <c r="B20"/>
  <c r="E19"/>
  <c r="D19"/>
  <c r="C19"/>
  <c r="B19"/>
  <c r="E10"/>
  <c r="D10"/>
  <c r="C10"/>
  <c r="B10"/>
  <c r="E9"/>
  <c r="E24" s="1"/>
  <c r="F15" i="25" s="1"/>
  <c r="D9" i="13"/>
  <c r="C9"/>
  <c r="C24" s="1"/>
  <c r="D15" i="25" s="1"/>
  <c r="B9" i="13"/>
  <c r="B24" s="1"/>
  <c r="C15" i="25" s="1"/>
  <c r="E37" i="12"/>
  <c r="D37"/>
  <c r="C37"/>
  <c r="B37"/>
  <c r="E36"/>
  <c r="D36"/>
  <c r="C36"/>
  <c r="B36"/>
  <c r="E35"/>
  <c r="E40"/>
  <c r="D35"/>
  <c r="D40"/>
  <c r="C35"/>
  <c r="C40"/>
  <c r="B35"/>
  <c r="B40"/>
  <c r="E20"/>
  <c r="D20"/>
  <c r="C20"/>
  <c r="B20"/>
  <c r="E19"/>
  <c r="D19"/>
  <c r="C19"/>
  <c r="B19"/>
  <c r="E10"/>
  <c r="D10"/>
  <c r="C10"/>
  <c r="B10"/>
  <c r="E9"/>
  <c r="D9"/>
  <c r="C9"/>
  <c r="B9"/>
  <c r="B8" i="6"/>
  <c r="C8"/>
  <c r="B14" s="1"/>
  <c r="D8"/>
  <c r="E8"/>
  <c r="D14" s="1"/>
  <c r="F8"/>
  <c r="E14" s="1"/>
  <c r="G8"/>
  <c r="F14" s="1"/>
  <c r="C14"/>
  <c r="B9" i="5"/>
  <c r="C9"/>
  <c r="D9"/>
  <c r="E9"/>
  <c r="B10"/>
  <c r="C10"/>
  <c r="D10"/>
  <c r="E10"/>
  <c r="B19"/>
  <c r="C19"/>
  <c r="D19"/>
  <c r="E19"/>
  <c r="B20"/>
  <c r="C20"/>
  <c r="D20"/>
  <c r="E20"/>
  <c r="B24"/>
  <c r="C15" i="27"/>
  <c r="C24" i="5"/>
  <c r="D15" i="27"/>
  <c r="D24" i="5"/>
  <c r="E15" i="27"/>
  <c r="E24" i="5"/>
  <c r="F15" i="27"/>
  <c r="B35" i="5"/>
  <c r="C35"/>
  <c r="D35"/>
  <c r="E35"/>
  <c r="B36"/>
  <c r="C36"/>
  <c r="D36"/>
  <c r="E36"/>
  <c r="B37"/>
  <c r="C37"/>
  <c r="D37"/>
  <c r="E37"/>
  <c r="B39"/>
  <c r="C39"/>
  <c r="D39"/>
  <c r="E39"/>
  <c r="B40"/>
  <c r="C40"/>
  <c r="D40"/>
  <c r="E40"/>
  <c r="E24" i="12"/>
  <c r="F15" i="26"/>
  <c r="D24" i="12"/>
  <c r="E15" i="26"/>
  <c r="C24" i="12"/>
  <c r="D15" i="26"/>
  <c r="B24" i="12"/>
  <c r="C15" i="26"/>
  <c r="C39" i="17"/>
  <c r="B39"/>
  <c r="C39" i="16"/>
  <c r="E39"/>
  <c r="B39"/>
  <c r="D39"/>
  <c r="C39" i="15"/>
  <c r="E39"/>
  <c r="B39"/>
  <c r="C39" i="14"/>
  <c r="E39"/>
  <c r="D39"/>
  <c r="C39" i="13"/>
  <c r="E39"/>
  <c r="B39"/>
  <c r="D39"/>
  <c r="C39" i="12"/>
  <c r="E39"/>
  <c r="B39"/>
  <c r="D39"/>
  <c r="D24" i="13"/>
  <c r="E15" i="25" s="1"/>
  <c r="D24" i="14"/>
  <c r="E15" i="24"/>
  <c r="D24" i="16"/>
  <c r="E15" i="22" s="1"/>
  <c r="D24" i="19"/>
  <c r="E15" i="21" s="1"/>
  <c r="D24" i="17"/>
  <c r="E15" i="6"/>
  <c r="E39" i="17" l="1"/>
  <c r="D40"/>
  <c r="E39" i="19"/>
  <c r="D39"/>
  <c r="B40"/>
  <c r="B39"/>
</calcChain>
</file>

<file path=xl/sharedStrings.xml><?xml version="1.0" encoding="utf-8"?>
<sst xmlns="http://schemas.openxmlformats.org/spreadsheetml/2006/main" count="392" uniqueCount="39">
  <si>
    <t>吸光度（ブランク引き）</t>
    <rPh sb="0" eb="1">
      <t>キュウ</t>
    </rPh>
    <rPh sb="1" eb="3">
      <t>コウド</t>
    </rPh>
    <rPh sb="8" eb="9">
      <t>ヒ</t>
    </rPh>
    <phoneticPr fontId="2"/>
  </si>
  <si>
    <t>ｙ＝</t>
    <phoneticPr fontId="2"/>
  </si>
  <si>
    <t>ｘ</t>
    <phoneticPr fontId="2"/>
  </si>
  <si>
    <t>吸光度</t>
    <rPh sb="0" eb="1">
      <t>キュウ</t>
    </rPh>
    <rPh sb="1" eb="3">
      <t>コウド</t>
    </rPh>
    <phoneticPr fontId="2"/>
  </si>
  <si>
    <t>チロシン検量線実験の時の近似直線の傾きを入れる</t>
    <rPh sb="4" eb="6">
      <t>ケンリョウ</t>
    </rPh>
    <rPh sb="6" eb="7">
      <t>セン</t>
    </rPh>
    <rPh sb="7" eb="9">
      <t>ジッケン</t>
    </rPh>
    <rPh sb="10" eb="11">
      <t>トキ</t>
    </rPh>
    <rPh sb="12" eb="14">
      <t>キンジ</t>
    </rPh>
    <rPh sb="14" eb="16">
      <t>チョクセン</t>
    </rPh>
    <rPh sb="17" eb="18">
      <t>カタム</t>
    </rPh>
    <rPh sb="20" eb="21">
      <t>イ</t>
    </rPh>
    <phoneticPr fontId="2"/>
  </si>
  <si>
    <t>破断強度</t>
    <rPh sb="0" eb="1">
      <t>ハダン</t>
    </rPh>
    <rPh sb="1" eb="2">
      <t>ダン</t>
    </rPh>
    <rPh sb="2" eb="4">
      <t>キョウド</t>
    </rPh>
    <phoneticPr fontId="2"/>
  </si>
  <si>
    <t>５０℃</t>
    <phoneticPr fontId="2"/>
  </si>
  <si>
    <t>６０℃</t>
    <phoneticPr fontId="2"/>
  </si>
  <si>
    <t>８０℃</t>
    <phoneticPr fontId="2"/>
  </si>
  <si>
    <t>平均</t>
    <rPh sb="0" eb="2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</si>
  <si>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</si>
  <si>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破断凹み</t>
    <rPh sb="0" eb="1">
      <t>ハ</t>
    </rPh>
    <rPh sb="1" eb="2">
      <t>ダン</t>
    </rPh>
    <rPh sb="2" eb="3">
      <t>ヘコ</t>
    </rPh>
    <phoneticPr fontId="2"/>
  </si>
  <si>
    <t>ゼリー強度</t>
    <rPh sb="3" eb="5">
      <t>キョウド</t>
    </rPh>
    <phoneticPr fontId="2"/>
  </si>
  <si>
    <t>４０℃</t>
    <phoneticPr fontId="2"/>
  </si>
  <si>
    <t>５０℃</t>
    <phoneticPr fontId="2"/>
  </si>
  <si>
    <t>６０℃</t>
    <phoneticPr fontId="2"/>
  </si>
  <si>
    <t>８０℃</t>
    <phoneticPr fontId="2"/>
  </si>
  <si>
    <t>４０℃</t>
    <phoneticPr fontId="2"/>
  </si>
  <si>
    <t>４０℃</t>
    <phoneticPr fontId="2"/>
  </si>
  <si>
    <t>５０℃</t>
    <phoneticPr fontId="2"/>
  </si>
  <si>
    <t>６０℃</t>
    <phoneticPr fontId="2"/>
  </si>
  <si>
    <t>８０℃</t>
    <phoneticPr fontId="2"/>
  </si>
  <si>
    <t>０（ブランク）</t>
    <phoneticPr fontId="2"/>
  </si>
  <si>
    <t>タンパク質分解の検出</t>
    <rPh sb="4" eb="5">
      <t>シツ</t>
    </rPh>
    <rPh sb="5" eb="7">
      <t>ブンカイ</t>
    </rPh>
    <rPh sb="8" eb="10">
      <t>ケンシュツ</t>
    </rPh>
    <phoneticPr fontId="2"/>
  </si>
  <si>
    <t>４０℃</t>
    <phoneticPr fontId="2"/>
  </si>
  <si>
    <t>５０℃</t>
    <phoneticPr fontId="2"/>
  </si>
  <si>
    <t>チロシン当量</t>
    <rPh sb="4" eb="6">
      <t>トウリョウ</t>
    </rPh>
    <phoneticPr fontId="2"/>
  </si>
  <si>
    <t>反応温度（℃）</t>
    <rPh sb="0" eb="2">
      <t>ハンノウ</t>
    </rPh>
    <rPh sb="2" eb="4">
      <t>オンド</t>
    </rPh>
    <phoneticPr fontId="2"/>
  </si>
  <si>
    <t>１の破断強度</t>
    <rPh sb="2" eb="4">
      <t>ハダン</t>
    </rPh>
    <rPh sb="4" eb="6">
      <t>キョウド</t>
    </rPh>
    <phoneticPr fontId="2"/>
  </si>
  <si>
    <t>２の破断強度</t>
    <rPh sb="2" eb="4">
      <t>ハダン</t>
    </rPh>
    <rPh sb="4" eb="6">
      <t>キョウド</t>
    </rPh>
    <phoneticPr fontId="2"/>
  </si>
  <si>
    <t>３の破断強度</t>
    <rPh sb="2" eb="4">
      <t>ハダン</t>
    </rPh>
    <rPh sb="4" eb="6">
      <t>キョウド</t>
    </rPh>
    <phoneticPr fontId="2"/>
  </si>
  <si>
    <t>１の凹み</t>
    <rPh sb="2" eb="3">
      <t>ヘコ</t>
    </rPh>
    <phoneticPr fontId="2"/>
  </si>
  <si>
    <t>２の凹み</t>
    <rPh sb="2" eb="3">
      <t>ヘコ</t>
    </rPh>
    <phoneticPr fontId="2"/>
  </si>
  <si>
    <t>３の凹み</t>
    <rPh sb="2" eb="3">
      <t>ヘコ</t>
    </rPh>
    <phoneticPr fontId="2"/>
  </si>
  <si>
    <t>未加熱</t>
    <rPh sb="0" eb="1">
      <t>ミ</t>
    </rPh>
    <rPh sb="1" eb="3">
      <t>カネツ</t>
    </rPh>
    <phoneticPr fontId="2"/>
  </si>
  <si>
    <t>青いセルに透過率を入力すると、黄色いセルに吸光度が示される</t>
    <rPh sb="0" eb="1">
      <t>アオ</t>
    </rPh>
    <rPh sb="5" eb="8">
      <t>トウカリツ</t>
    </rPh>
    <rPh sb="9" eb="11">
      <t>ニュウリョク</t>
    </rPh>
    <rPh sb="15" eb="17">
      <t>キイロ</t>
    </rPh>
    <rPh sb="21" eb="22">
      <t>キュウ</t>
    </rPh>
    <rPh sb="22" eb="24">
      <t>コウド</t>
    </rPh>
    <rPh sb="25" eb="26">
      <t>シメ</t>
    </rPh>
    <phoneticPr fontId="2"/>
  </si>
  <si>
    <t>破断強度</t>
    <rPh sb="0" eb="2">
      <t>ハダン</t>
    </rPh>
    <rPh sb="2" eb="4">
      <t>キョウド</t>
    </rPh>
    <phoneticPr fontId="2"/>
  </si>
  <si>
    <t>ゲル強度</t>
    <rPh sb="2" eb="4">
      <t>キョウド</t>
    </rPh>
    <phoneticPr fontId="2"/>
  </si>
  <si>
    <t>青いセルに吸光度を入力すると、黄色いセルにブランクを引いた吸光度が示される</t>
    <rPh sb="0" eb="1">
      <t>アオ</t>
    </rPh>
    <rPh sb="5" eb="6">
      <t>キュウ</t>
    </rPh>
    <rPh sb="6" eb="8">
      <t>コウド</t>
    </rPh>
    <rPh sb="9" eb="11">
      <t>ニュウリョク</t>
    </rPh>
    <rPh sb="15" eb="17">
      <t>キイロ</t>
    </rPh>
    <rPh sb="26" eb="27">
      <t>ヒ</t>
    </rPh>
    <rPh sb="29" eb="30">
      <t>キュウ</t>
    </rPh>
    <rPh sb="30" eb="32">
      <t>コウド</t>
    </rPh>
    <rPh sb="33" eb="34">
      <t>シメ</t>
    </rPh>
    <phoneticPr fontId="2"/>
  </si>
</sst>
</file>

<file path=xl/styles.xml><?xml version="1.0" encoding="utf-8"?>
<styleSheet xmlns="http://schemas.openxmlformats.org/spreadsheetml/2006/main"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Fill="1" applyBorder="1"/>
    <xf numFmtId="0" fontId="0" fillId="0" borderId="1" xfId="0" applyBorder="1" applyAlignment="1">
      <alignment vertical="distributed"/>
    </xf>
    <xf numFmtId="0" fontId="0" fillId="4" borderId="1" xfId="0" applyFill="1" applyBorder="1"/>
    <xf numFmtId="0" fontId="0" fillId="0" borderId="0" xfId="0" applyBorder="1" applyAlignment="1">
      <alignment vertical="distributed"/>
    </xf>
    <xf numFmtId="0" fontId="0" fillId="5" borderId="1" xfId="0" applyFill="1" applyBorder="1"/>
    <xf numFmtId="0" fontId="1" fillId="6" borderId="1" xfId="0" applyFont="1" applyFill="1" applyBorder="1"/>
    <xf numFmtId="0" fontId="1" fillId="7" borderId="1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6083952696934828"/>
          <c:y val="0.10358565737051813"/>
          <c:w val="0.78321856611161056"/>
          <c:h val="0.61354581673306974"/>
        </c:manualLayout>
      </c:layout>
      <c:scatterChart>
        <c:scatterStyle val="lineMarker"/>
        <c:ser>
          <c:idx val="0"/>
          <c:order val="0"/>
          <c:tx>
            <c:strRef>
              <c:f>破断強度A1!$A$9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破断強度A1!$B$10:$E$10</c:f>
                <c:numCache>
                  <c:formatCode>General</c:formatCode>
                  <c:ptCount val="4"/>
                  <c:pt idx="0">
                    <c:v>2.0816659994660598</c:v>
                  </c:pt>
                  <c:pt idx="1">
                    <c:v>11.503622617824957</c:v>
                  </c:pt>
                  <c:pt idx="2">
                    <c:v>13.527749258468683</c:v>
                  </c:pt>
                  <c:pt idx="3">
                    <c:v>24.331050121192877</c:v>
                  </c:pt>
                </c:numCache>
              </c:numRef>
            </c:plus>
            <c:minus>
              <c:numRef>
                <c:f>破断強度A1!$B$10:$E$10</c:f>
                <c:numCache>
                  <c:formatCode>General</c:formatCode>
                  <c:ptCount val="4"/>
                  <c:pt idx="0">
                    <c:v>2.0816659994660598</c:v>
                  </c:pt>
                  <c:pt idx="1">
                    <c:v>11.503622617824957</c:v>
                  </c:pt>
                  <c:pt idx="2">
                    <c:v>13.527749258468683</c:v>
                  </c:pt>
                  <c:pt idx="3">
                    <c:v>24.331050121192877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破断強度A1!$B$8:$E$8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破断強度A1!$B$9:$E$9</c:f>
              <c:numCache>
                <c:formatCode>General</c:formatCode>
                <c:ptCount val="4"/>
                <c:pt idx="0">
                  <c:v>64.333333333333329</c:v>
                </c:pt>
                <c:pt idx="1">
                  <c:v>104.33333333333333</c:v>
                </c:pt>
                <c:pt idx="2">
                  <c:v>195</c:v>
                </c:pt>
                <c:pt idx="3">
                  <c:v>400</c:v>
                </c:pt>
              </c:numCache>
            </c:numRef>
          </c:yVal>
        </c:ser>
        <c:axId val="133133440"/>
        <c:axId val="133135360"/>
      </c:scatterChart>
      <c:valAx>
        <c:axId val="133133440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319445209208982"/>
              <c:y val="0.848605577689243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135360"/>
        <c:crosses val="autoZero"/>
        <c:crossBetween val="midCat"/>
        <c:majorUnit val="10"/>
      </c:valAx>
      <c:valAx>
        <c:axId val="1331353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破断強度（</a:t>
                </a:r>
                <a:r>
                  <a:rPr lang="en-US" altLang="en-US"/>
                  <a:t>ｇ）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227091633466135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1334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6083952696934839"/>
          <c:y val="0.10358565737051807"/>
          <c:w val="0.78321856611161056"/>
          <c:h val="0.61354581673306896"/>
        </c:manualLayout>
      </c:layout>
      <c:scatterChart>
        <c:scatterStyle val="lineMarker"/>
        <c:ser>
          <c:idx val="0"/>
          <c:order val="0"/>
          <c:tx>
            <c:strRef>
              <c:f>破断強度B2!$A$9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破断強度B2!$B$10:$E$10</c:f>
                <c:numCache>
                  <c:formatCode>General</c:formatCode>
                  <c:ptCount val="4"/>
                  <c:pt idx="0">
                    <c:v>9.8657657246326185</c:v>
                  </c:pt>
                  <c:pt idx="1">
                    <c:v>12.220201853215524</c:v>
                  </c:pt>
                  <c:pt idx="2">
                    <c:v>6.4291005073285428</c:v>
                  </c:pt>
                  <c:pt idx="3">
                    <c:v>11.532562594670797</c:v>
                  </c:pt>
                </c:numCache>
              </c:numRef>
            </c:plus>
            <c:minus>
              <c:numRef>
                <c:f>破断強度B2!$B$10:$E$10</c:f>
                <c:numCache>
                  <c:formatCode>General</c:formatCode>
                  <c:ptCount val="4"/>
                  <c:pt idx="0">
                    <c:v>9.8657657246326185</c:v>
                  </c:pt>
                  <c:pt idx="1">
                    <c:v>12.220201853215524</c:v>
                  </c:pt>
                  <c:pt idx="2">
                    <c:v>6.4291005073285428</c:v>
                  </c:pt>
                  <c:pt idx="3">
                    <c:v>11.532562594670797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破断強度B2!$B$8:$E$8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破断強度B2!$B$9:$E$9</c:f>
              <c:numCache>
                <c:formatCode>General</c:formatCode>
                <c:ptCount val="4"/>
                <c:pt idx="0">
                  <c:v>195.33333333333334</c:v>
                </c:pt>
                <c:pt idx="1">
                  <c:v>119.33333333333333</c:v>
                </c:pt>
                <c:pt idx="2">
                  <c:v>119.33333333333333</c:v>
                </c:pt>
                <c:pt idx="3">
                  <c:v>98</c:v>
                </c:pt>
              </c:numCache>
            </c:numRef>
          </c:yVal>
        </c:ser>
        <c:axId val="123599104"/>
        <c:axId val="133595520"/>
      </c:scatterChart>
      <c:valAx>
        <c:axId val="123599104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319445209208982"/>
              <c:y val="0.848605577689243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595520"/>
        <c:crosses val="autoZero"/>
        <c:crossBetween val="midCat"/>
        <c:majorUnit val="10"/>
      </c:valAx>
      <c:valAx>
        <c:axId val="1335955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破断強度（</a:t>
                </a:r>
                <a:r>
                  <a:rPr lang="en-US" altLang="en-US"/>
                  <a:t>ｇ）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227091633466135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599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6511676738082158"/>
          <c:y val="3.606557377049180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6046529849348057"/>
          <c:y val="0.19016393442622975"/>
          <c:w val="0.78372182017830361"/>
          <c:h val="0.57704918032786889"/>
        </c:manualLayout>
      </c:layout>
      <c:scatterChart>
        <c:scatterStyle val="lineMarker"/>
        <c:ser>
          <c:idx val="0"/>
          <c:order val="0"/>
          <c:tx>
            <c:strRef>
              <c:f>破断強度B2!$A$19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破断強度B2!$B$20:$E$20</c:f>
                <c:numCache>
                  <c:formatCode>General</c:formatCode>
                  <c:ptCount val="4"/>
                  <c:pt idx="0">
                    <c:v>0.78062474979979979</c:v>
                  </c:pt>
                  <c:pt idx="1">
                    <c:v>0.649519052838329</c:v>
                  </c:pt>
                  <c:pt idx="2">
                    <c:v>0.4330127018922193</c:v>
                  </c:pt>
                  <c:pt idx="3">
                    <c:v>0.8660254037844386</c:v>
                  </c:pt>
                </c:numCache>
              </c:numRef>
            </c:plus>
            <c:minus>
              <c:numRef>
                <c:f>破断強度B2!$B$20:$E$20</c:f>
                <c:numCache>
                  <c:formatCode>General</c:formatCode>
                  <c:ptCount val="4"/>
                  <c:pt idx="0">
                    <c:v>0.78062474979979979</c:v>
                  </c:pt>
                  <c:pt idx="1">
                    <c:v>0.649519052838329</c:v>
                  </c:pt>
                  <c:pt idx="2">
                    <c:v>0.4330127018922193</c:v>
                  </c:pt>
                  <c:pt idx="3">
                    <c:v>0.8660254037844386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破断強度B2!$B$18:$E$18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破断強度B2!$B$19:$E$19</c:f>
              <c:numCache>
                <c:formatCode>General</c:formatCode>
                <c:ptCount val="4"/>
                <c:pt idx="0">
                  <c:v>12.5</c:v>
                </c:pt>
                <c:pt idx="1">
                  <c:v>9.375</c:v>
                </c:pt>
                <c:pt idx="2">
                  <c:v>7.75</c:v>
                </c:pt>
                <c:pt idx="3">
                  <c:v>6.5</c:v>
                </c:pt>
              </c:numCache>
            </c:numRef>
          </c:yVal>
        </c:ser>
        <c:axId val="133632000"/>
        <c:axId val="133633920"/>
      </c:scatterChart>
      <c:valAx>
        <c:axId val="133632000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209351156686807"/>
              <c:y val="0.875409836065573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633920"/>
        <c:crosses val="autoZero"/>
        <c:crossBetween val="midCat"/>
        <c:majorUnit val="10"/>
      </c:valAx>
      <c:valAx>
        <c:axId val="1336339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破断凹み（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7209302325581395E-2"/>
              <c:y val="0.301639344262295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6320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948758806724446"/>
          <c:y val="0.10400020312539671"/>
          <c:w val="0.76457050501371515"/>
          <c:h val="0.61200119531483543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破断強度B2!$B$40:$E$40</c:f>
                <c:numCache>
                  <c:formatCode>General</c:formatCode>
                  <c:ptCount val="4"/>
                  <c:pt idx="0">
                    <c:v>102.78101721621556</c:v>
                  </c:pt>
                  <c:pt idx="1">
                    <c:v>147.20457703481912</c:v>
                  </c:pt>
                  <c:pt idx="2">
                    <c:v>7.5498344352707498</c:v>
                  </c:pt>
                  <c:pt idx="3">
                    <c:v>148.46464225531949</c:v>
                  </c:pt>
                </c:numCache>
              </c:numRef>
            </c:plus>
            <c:minus>
              <c:numRef>
                <c:f>破断強度B2!$B$40:$E$40</c:f>
                <c:numCache>
                  <c:formatCode>General</c:formatCode>
                  <c:ptCount val="4"/>
                  <c:pt idx="0">
                    <c:v>102.78101721621556</c:v>
                  </c:pt>
                  <c:pt idx="1">
                    <c:v>147.20457703481912</c:v>
                  </c:pt>
                  <c:pt idx="2">
                    <c:v>7.5498344352707498</c:v>
                  </c:pt>
                  <c:pt idx="3">
                    <c:v>148.46464225531949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破断強度B2!$B$38:$E$38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破断強度B2!$B$39:$E$39</c:f>
              <c:numCache>
                <c:formatCode>General</c:formatCode>
                <c:ptCount val="4"/>
                <c:pt idx="0">
                  <c:v>2437.75</c:v>
                </c:pt>
                <c:pt idx="1">
                  <c:v>1119.75</c:v>
                </c:pt>
                <c:pt idx="2">
                  <c:v>923</c:v>
                </c:pt>
                <c:pt idx="3">
                  <c:v>641.5</c:v>
                </c:pt>
              </c:numCache>
            </c:numRef>
          </c:yVal>
        </c:ser>
        <c:axId val="133699456"/>
        <c:axId val="133718016"/>
      </c:scatterChart>
      <c:valAx>
        <c:axId val="133699456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8251846141609916"/>
              <c:y val="0.848001679790026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718016"/>
        <c:crosses val="autoZero"/>
        <c:crossBetween val="midCat"/>
        <c:majorUnit val="10"/>
      </c:valAx>
      <c:valAx>
        <c:axId val="1337180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ゼリー強度（</a:t>
                </a:r>
                <a:r>
                  <a:rPr lang="en-US" altLang="en-US"/>
                  <a:t>ｇｗ・ｃｍ）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11200041994750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6994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6083952696934845"/>
          <c:y val="0.10358565737051804"/>
          <c:w val="0.78321856611161056"/>
          <c:h val="0.61354581673306874"/>
        </c:manualLayout>
      </c:layout>
      <c:scatterChart>
        <c:scatterStyle val="lineMarker"/>
        <c:ser>
          <c:idx val="0"/>
          <c:order val="0"/>
          <c:tx>
            <c:strRef>
              <c:f>破断強度C1!$A$9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破断強度C1!$B$10:$E$10</c:f>
                <c:numCache>
                  <c:formatCode>General</c:formatCode>
                  <c:ptCount val="4"/>
                  <c:pt idx="0">
                    <c:v>30.500054644759803</c:v>
                  </c:pt>
                  <c:pt idx="1">
                    <c:v>12.74100990241088</c:v>
                  </c:pt>
                  <c:pt idx="2">
                    <c:v>3.9849717690343827</c:v>
                  </c:pt>
                  <c:pt idx="3">
                    <c:v>9.8549479958039754</c:v>
                  </c:pt>
                </c:numCache>
              </c:numRef>
            </c:plus>
            <c:minus>
              <c:numRef>
                <c:f>破断強度C1!$B$10:$E$10</c:f>
                <c:numCache>
                  <c:formatCode>General</c:formatCode>
                  <c:ptCount val="4"/>
                  <c:pt idx="0">
                    <c:v>30.500054644759803</c:v>
                  </c:pt>
                  <c:pt idx="1">
                    <c:v>12.74100990241088</c:v>
                  </c:pt>
                  <c:pt idx="2">
                    <c:v>3.9849717690343827</c:v>
                  </c:pt>
                  <c:pt idx="3">
                    <c:v>9.8549479958039754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破断強度C1!$B$8:$E$8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破断強度C1!$B$9:$E$9</c:f>
              <c:numCache>
                <c:formatCode>General</c:formatCode>
                <c:ptCount val="4"/>
                <c:pt idx="0">
                  <c:v>168.26666666666665</c:v>
                </c:pt>
                <c:pt idx="1">
                  <c:v>124.66666666666667</c:v>
                </c:pt>
                <c:pt idx="2">
                  <c:v>122</c:v>
                </c:pt>
                <c:pt idx="3">
                  <c:v>84.399999999999991</c:v>
                </c:pt>
              </c:numCache>
            </c:numRef>
          </c:yVal>
        </c:ser>
        <c:axId val="123638144"/>
        <c:axId val="123640064"/>
      </c:scatterChart>
      <c:valAx>
        <c:axId val="123638144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319445209208982"/>
              <c:y val="0.848605577689243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640064"/>
        <c:crosses val="autoZero"/>
        <c:crossBetween val="midCat"/>
        <c:majorUnit val="10"/>
      </c:valAx>
      <c:valAx>
        <c:axId val="1236400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破断強度（</a:t>
                </a:r>
                <a:r>
                  <a:rPr lang="en-US" altLang="en-US"/>
                  <a:t>ｇ）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227091633466135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6381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6511676738082158"/>
          <c:y val="3.606557377049180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6046529849348051"/>
          <c:y val="0.19016393442622967"/>
          <c:w val="0.78372182017830316"/>
          <c:h val="0.57704918032786889"/>
        </c:manualLayout>
      </c:layout>
      <c:scatterChart>
        <c:scatterStyle val="lineMarker"/>
        <c:ser>
          <c:idx val="0"/>
          <c:order val="0"/>
          <c:tx>
            <c:strRef>
              <c:f>破断強度C1!$A$19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破断強度C1!$B$20:$E$20</c:f>
                <c:numCache>
                  <c:formatCode>General</c:formatCode>
                  <c:ptCount val="4"/>
                  <c:pt idx="0">
                    <c:v>1.14564392373896</c:v>
                  </c:pt>
                  <c:pt idx="1">
                    <c:v>0.75</c:v>
                  </c:pt>
                  <c:pt idx="2">
                    <c:v>0.78062474979979979</c:v>
                  </c:pt>
                  <c:pt idx="3">
                    <c:v>0.375</c:v>
                  </c:pt>
                </c:numCache>
              </c:numRef>
            </c:plus>
            <c:minus>
              <c:numRef>
                <c:f>破断強度C1!$B$20:$E$20</c:f>
                <c:numCache>
                  <c:formatCode>General</c:formatCode>
                  <c:ptCount val="4"/>
                  <c:pt idx="0">
                    <c:v>1.14564392373896</c:v>
                  </c:pt>
                  <c:pt idx="1">
                    <c:v>0.75</c:v>
                  </c:pt>
                  <c:pt idx="2">
                    <c:v>0.78062474979979979</c:v>
                  </c:pt>
                  <c:pt idx="3">
                    <c:v>0.375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破断強度C1!$B$18:$E$18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破断強度C1!$B$19:$E$19</c:f>
              <c:numCache>
                <c:formatCode>General</c:formatCode>
                <c:ptCount val="4"/>
                <c:pt idx="0">
                  <c:v>9.5</c:v>
                </c:pt>
                <c:pt idx="1">
                  <c:v>7.5</c:v>
                </c:pt>
                <c:pt idx="2">
                  <c:v>6.875</c:v>
                </c:pt>
                <c:pt idx="3">
                  <c:v>5.625</c:v>
                </c:pt>
              </c:numCache>
            </c:numRef>
          </c:yVal>
        </c:ser>
        <c:axId val="133752704"/>
        <c:axId val="116981760"/>
      </c:scatterChart>
      <c:valAx>
        <c:axId val="133752704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209351156686807"/>
              <c:y val="0.875409836065573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981760"/>
        <c:crosses val="autoZero"/>
        <c:crossBetween val="midCat"/>
        <c:majorUnit val="10"/>
      </c:valAx>
      <c:valAx>
        <c:axId val="1169817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破断凹み（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7209302325581395E-2"/>
              <c:y val="0.301639344262295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7527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948758806724438"/>
          <c:y val="0.10400020312539671"/>
          <c:w val="0.76457050501371515"/>
          <c:h val="0.61200119531483521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破断強度C1!$B$40:$E$40</c:f>
                <c:numCache>
                  <c:formatCode>General</c:formatCode>
                  <c:ptCount val="4"/>
                  <c:pt idx="0">
                    <c:v>449.96497363683767</c:v>
                  </c:pt>
                  <c:pt idx="1">
                    <c:v>131.77608849863469</c:v>
                  </c:pt>
                  <c:pt idx="2">
                    <c:v>120.22113998794079</c:v>
                  </c:pt>
                  <c:pt idx="3">
                    <c:v>86.630075608878244</c:v>
                  </c:pt>
                </c:numCache>
              </c:numRef>
            </c:plus>
            <c:minus>
              <c:numRef>
                <c:f>破断強度C1!$B$40:$E$40</c:f>
                <c:numCache>
                  <c:formatCode>General</c:formatCode>
                  <c:ptCount val="4"/>
                  <c:pt idx="0">
                    <c:v>449.96497363683767</c:v>
                  </c:pt>
                  <c:pt idx="1">
                    <c:v>131.77608849863469</c:v>
                  </c:pt>
                  <c:pt idx="2">
                    <c:v>120.22113998794079</c:v>
                  </c:pt>
                  <c:pt idx="3">
                    <c:v>86.630075608878244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破断強度C1!$B$38:$E$38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破断強度C1!$B$39:$E$39</c:f>
              <c:numCache>
                <c:formatCode>General</c:formatCode>
                <c:ptCount val="4"/>
                <c:pt idx="0">
                  <c:v>1619.25</c:v>
                </c:pt>
                <c:pt idx="1">
                  <c:v>934.5</c:v>
                </c:pt>
                <c:pt idx="2">
                  <c:v>840.75</c:v>
                </c:pt>
                <c:pt idx="3">
                  <c:v>477.2</c:v>
                </c:pt>
              </c:numCache>
            </c:numRef>
          </c:yVal>
        </c:ser>
        <c:axId val="117001600"/>
        <c:axId val="117007872"/>
      </c:scatterChart>
      <c:valAx>
        <c:axId val="117001600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8251846141609916"/>
              <c:y val="0.848001679790026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007872"/>
        <c:crosses val="autoZero"/>
        <c:crossBetween val="midCat"/>
        <c:majorUnit val="10"/>
      </c:valAx>
      <c:valAx>
        <c:axId val="1170078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ゼリー強度（</a:t>
                </a:r>
                <a:r>
                  <a:rPr lang="en-US" altLang="en-US"/>
                  <a:t>ｇｗ・ｃｍ）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11200041994750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0016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608395269693485"/>
          <c:y val="0.10358565737051802"/>
          <c:w val="0.78321856611161056"/>
          <c:h val="0.61354581673306841"/>
        </c:manualLayout>
      </c:layout>
      <c:scatterChart>
        <c:scatterStyle val="lineMarker"/>
        <c:ser>
          <c:idx val="0"/>
          <c:order val="0"/>
          <c:tx>
            <c:strRef>
              <c:f>破断強度C2!$A$9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破断強度C2!$B$10:$E$10</c:f>
                <c:numCache>
                  <c:formatCode>General</c:formatCode>
                  <c:ptCount val="4"/>
                  <c:pt idx="0">
                    <c:v>30.500054644759803</c:v>
                  </c:pt>
                  <c:pt idx="1">
                    <c:v>12.74100990241088</c:v>
                  </c:pt>
                  <c:pt idx="2">
                    <c:v>3.9849717690343827</c:v>
                  </c:pt>
                  <c:pt idx="3">
                    <c:v>9.8549479958039754</c:v>
                  </c:pt>
                </c:numCache>
              </c:numRef>
            </c:plus>
            <c:minus>
              <c:numRef>
                <c:f>破断強度C2!$B$10:$E$10</c:f>
                <c:numCache>
                  <c:formatCode>General</c:formatCode>
                  <c:ptCount val="4"/>
                  <c:pt idx="0">
                    <c:v>30.500054644759803</c:v>
                  </c:pt>
                  <c:pt idx="1">
                    <c:v>12.74100990241088</c:v>
                  </c:pt>
                  <c:pt idx="2">
                    <c:v>3.9849717690343827</c:v>
                  </c:pt>
                  <c:pt idx="3">
                    <c:v>9.8549479958039754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破断強度C2!$B$8:$E$8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破断強度C2!$B$9:$E$9</c:f>
              <c:numCache>
                <c:formatCode>General</c:formatCode>
                <c:ptCount val="4"/>
                <c:pt idx="0">
                  <c:v>168.26666666666665</c:v>
                </c:pt>
                <c:pt idx="1">
                  <c:v>124.66666666666667</c:v>
                </c:pt>
                <c:pt idx="2">
                  <c:v>122</c:v>
                </c:pt>
                <c:pt idx="3">
                  <c:v>84.399999999999991</c:v>
                </c:pt>
              </c:numCache>
            </c:numRef>
          </c:yVal>
        </c:ser>
        <c:axId val="117032448"/>
        <c:axId val="117034368"/>
      </c:scatterChart>
      <c:valAx>
        <c:axId val="117032448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319445209208982"/>
              <c:y val="0.848605577689243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034368"/>
        <c:crosses val="autoZero"/>
        <c:crossBetween val="midCat"/>
        <c:majorUnit val="10"/>
      </c:valAx>
      <c:valAx>
        <c:axId val="1170343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破断強度（</a:t>
                </a:r>
                <a:r>
                  <a:rPr lang="en-US" altLang="en-US"/>
                  <a:t>ｇ）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227091633466135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0324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6511676738082158"/>
          <c:y val="3.606557377049180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6046529849348046"/>
          <c:y val="0.19016393442622961"/>
          <c:w val="0.78372182017830294"/>
          <c:h val="0.57704918032786889"/>
        </c:manualLayout>
      </c:layout>
      <c:scatterChart>
        <c:scatterStyle val="lineMarker"/>
        <c:ser>
          <c:idx val="0"/>
          <c:order val="0"/>
          <c:tx>
            <c:strRef>
              <c:f>破断強度C2!$A$19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破断強度C2!$B$20:$E$20</c:f>
                <c:numCache>
                  <c:formatCode>General</c:formatCode>
                  <c:ptCount val="4"/>
                  <c:pt idx="0">
                    <c:v>1.14564392373896</c:v>
                  </c:pt>
                  <c:pt idx="1">
                    <c:v>0.75</c:v>
                  </c:pt>
                  <c:pt idx="2">
                    <c:v>0.78062474979979979</c:v>
                  </c:pt>
                  <c:pt idx="3">
                    <c:v>0.375</c:v>
                  </c:pt>
                </c:numCache>
              </c:numRef>
            </c:plus>
            <c:minus>
              <c:numRef>
                <c:f>破断強度C2!$B$20:$E$20</c:f>
                <c:numCache>
                  <c:formatCode>General</c:formatCode>
                  <c:ptCount val="4"/>
                  <c:pt idx="0">
                    <c:v>1.14564392373896</c:v>
                  </c:pt>
                  <c:pt idx="1">
                    <c:v>0.75</c:v>
                  </c:pt>
                  <c:pt idx="2">
                    <c:v>0.78062474979979979</c:v>
                  </c:pt>
                  <c:pt idx="3">
                    <c:v>0.375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破断強度C2!$B$18:$E$18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破断強度C2!$B$19:$E$19</c:f>
              <c:numCache>
                <c:formatCode>General</c:formatCode>
                <c:ptCount val="4"/>
                <c:pt idx="0">
                  <c:v>9.5</c:v>
                </c:pt>
                <c:pt idx="1">
                  <c:v>7.5</c:v>
                </c:pt>
                <c:pt idx="2">
                  <c:v>6.875</c:v>
                </c:pt>
                <c:pt idx="3">
                  <c:v>5.625</c:v>
                </c:pt>
              </c:numCache>
            </c:numRef>
          </c:yVal>
        </c:ser>
        <c:axId val="133786624"/>
        <c:axId val="133792896"/>
      </c:scatterChart>
      <c:valAx>
        <c:axId val="133786624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209351156686807"/>
              <c:y val="0.875409836065573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792896"/>
        <c:crosses val="autoZero"/>
        <c:crossBetween val="midCat"/>
        <c:majorUnit val="10"/>
      </c:valAx>
      <c:valAx>
        <c:axId val="13379289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破断凹み（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7209302325581395E-2"/>
              <c:y val="0.301639344262295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7866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948758806724427"/>
          <c:y val="0.10400020312539671"/>
          <c:w val="0.76457050501371515"/>
          <c:h val="0.61200119531483499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破断強度C2!$B$40:$E$40</c:f>
                <c:numCache>
                  <c:formatCode>General</c:formatCode>
                  <c:ptCount val="4"/>
                  <c:pt idx="0">
                    <c:v>449.96497363683767</c:v>
                  </c:pt>
                  <c:pt idx="1">
                    <c:v>131.77608849863469</c:v>
                  </c:pt>
                  <c:pt idx="2">
                    <c:v>120.22113998794079</c:v>
                  </c:pt>
                  <c:pt idx="3">
                    <c:v>86.630075608878244</c:v>
                  </c:pt>
                </c:numCache>
              </c:numRef>
            </c:plus>
            <c:minus>
              <c:numRef>
                <c:f>破断強度C2!$B$40:$E$40</c:f>
                <c:numCache>
                  <c:formatCode>General</c:formatCode>
                  <c:ptCount val="4"/>
                  <c:pt idx="0">
                    <c:v>449.96497363683767</c:v>
                  </c:pt>
                  <c:pt idx="1">
                    <c:v>131.77608849863469</c:v>
                  </c:pt>
                  <c:pt idx="2">
                    <c:v>120.22113998794079</c:v>
                  </c:pt>
                  <c:pt idx="3">
                    <c:v>86.630075608878244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破断強度C2!$B$38:$E$38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破断強度C2!$B$39:$E$39</c:f>
              <c:numCache>
                <c:formatCode>General</c:formatCode>
                <c:ptCount val="4"/>
                <c:pt idx="0">
                  <c:v>1619.25</c:v>
                </c:pt>
                <c:pt idx="1">
                  <c:v>934.5</c:v>
                </c:pt>
                <c:pt idx="2">
                  <c:v>840.75</c:v>
                </c:pt>
                <c:pt idx="3">
                  <c:v>477.2</c:v>
                </c:pt>
              </c:numCache>
            </c:numRef>
          </c:yVal>
        </c:ser>
        <c:axId val="133829760"/>
        <c:axId val="133831680"/>
      </c:scatterChart>
      <c:valAx>
        <c:axId val="133829760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8251846141609916"/>
              <c:y val="0.848001679790026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831680"/>
        <c:crosses val="autoZero"/>
        <c:crossBetween val="midCat"/>
        <c:majorUnit val="10"/>
      </c:valAx>
      <c:valAx>
        <c:axId val="13383168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ゼリー強度（</a:t>
                </a:r>
                <a:r>
                  <a:rPr lang="en-US" altLang="en-US"/>
                  <a:t>ｇｗ・ｃｍ）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11200041994750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8297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6083952696934856"/>
          <c:y val="0.10358565737051798"/>
          <c:w val="0.78321856611161056"/>
          <c:h val="0.61354581673306796"/>
        </c:manualLayout>
      </c:layout>
      <c:scatterChart>
        <c:scatterStyle val="lineMarker"/>
        <c:ser>
          <c:idx val="0"/>
          <c:order val="0"/>
          <c:tx>
            <c:strRef>
              <c:f>破断強度D1!$A$9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破断強度D1!$B$10:$E$10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破断強度D1!$B$10:$E$10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破断強度D1!$B$8:$E$8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破断強度D1!$B$9:$E$9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axId val="123665408"/>
        <c:axId val="133850240"/>
      </c:scatterChart>
      <c:valAx>
        <c:axId val="123665408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319445209208982"/>
              <c:y val="0.848605577689243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850240"/>
        <c:crosses val="autoZero"/>
        <c:crossBetween val="midCat"/>
        <c:majorUnit val="10"/>
      </c:valAx>
      <c:valAx>
        <c:axId val="1338502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破断強度（</a:t>
                </a:r>
                <a:r>
                  <a:rPr lang="en-US" altLang="en-US"/>
                  <a:t>ｇ）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227091633466135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665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6511676738082158"/>
          <c:y val="3.606557377049180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6046529849348076"/>
          <c:y val="0.19016393442622986"/>
          <c:w val="0.78372182017830405"/>
          <c:h val="0.57704918032786889"/>
        </c:manualLayout>
      </c:layout>
      <c:scatterChart>
        <c:scatterStyle val="lineMarker"/>
        <c:ser>
          <c:idx val="0"/>
          <c:order val="0"/>
          <c:tx>
            <c:strRef>
              <c:f>破断強度A1!$A$19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破断強度A1!$B$20:$E$20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0.75</c:v>
                  </c:pt>
                  <c:pt idx="2">
                    <c:v>0.4330127018922193</c:v>
                  </c:pt>
                  <c:pt idx="3">
                    <c:v>0.8660254037844386</c:v>
                  </c:pt>
                </c:numCache>
              </c:numRef>
            </c:plus>
            <c:minus>
              <c:numRef>
                <c:f>破断強度A1!$B$20:$E$20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0.75</c:v>
                  </c:pt>
                  <c:pt idx="2">
                    <c:v>0.4330127018922193</c:v>
                  </c:pt>
                  <c:pt idx="3">
                    <c:v>0.8660254037844386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破断強度A1!$B$18:$E$18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破断強度A1!$B$19:$E$19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3.5</c:v>
                </c:pt>
                <c:pt idx="3">
                  <c:v>3.5</c:v>
                </c:pt>
              </c:numCache>
            </c:numRef>
          </c:yVal>
        </c:ser>
        <c:axId val="126233216"/>
        <c:axId val="126239488"/>
      </c:scatterChart>
      <c:valAx>
        <c:axId val="126233216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209351156686807"/>
              <c:y val="0.875409836065573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239488"/>
        <c:crosses val="autoZero"/>
        <c:crossBetween val="midCat"/>
        <c:majorUnit val="10"/>
      </c:valAx>
      <c:valAx>
        <c:axId val="12623948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破断凹み（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7209302325581395E-2"/>
              <c:y val="0.301639344262295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2332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6511676738082158"/>
          <c:y val="3.606557377049180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6046529849348037"/>
          <c:y val="0.19016393442622956"/>
          <c:w val="0.78372182017830272"/>
          <c:h val="0.57704918032786889"/>
        </c:manualLayout>
      </c:layout>
      <c:scatterChart>
        <c:scatterStyle val="lineMarker"/>
        <c:ser>
          <c:idx val="0"/>
          <c:order val="0"/>
          <c:tx>
            <c:strRef>
              <c:f>破断強度D1!$A$19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破断強度D1!$B$20:$E$20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破断強度D1!$B$20:$E$20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破断強度D1!$B$18:$E$18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破断強度D1!$B$19:$E$19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axId val="123671296"/>
        <c:axId val="123673216"/>
      </c:scatterChart>
      <c:valAx>
        <c:axId val="123671296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209351156686807"/>
              <c:y val="0.875409836065573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673216"/>
        <c:crosses val="autoZero"/>
        <c:crossBetween val="midCat"/>
        <c:majorUnit val="10"/>
      </c:valAx>
      <c:valAx>
        <c:axId val="1236732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破断凹み（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7209302325581395E-2"/>
              <c:y val="0.301639344262295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6712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948758806724421"/>
          <c:y val="0.10400020312539671"/>
          <c:w val="0.76457050501371515"/>
          <c:h val="0.61200119531483477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破断強度D1!$B$40:$E$40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破断強度D1!$B$40:$E$40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破断強度D1!$B$38:$E$38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破断強度D1!$B$39:$E$39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axId val="123718272"/>
        <c:axId val="123720448"/>
      </c:scatterChart>
      <c:valAx>
        <c:axId val="123718272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8251846141609916"/>
              <c:y val="0.848001679790026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720448"/>
        <c:crosses val="autoZero"/>
        <c:crossBetween val="midCat"/>
        <c:majorUnit val="10"/>
      </c:valAx>
      <c:valAx>
        <c:axId val="1237204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ゼリー強度（</a:t>
                </a:r>
                <a:r>
                  <a:rPr lang="en-US" altLang="en-US"/>
                  <a:t>ｇｗ・ｃｍ）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11200041994750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7182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6083952696934861"/>
          <c:y val="0.10358565737051793"/>
          <c:w val="0.78321856611161067"/>
          <c:h val="0.61354581673306774"/>
        </c:manualLayout>
      </c:layout>
      <c:scatterChart>
        <c:scatterStyle val="lineMarker"/>
        <c:ser>
          <c:idx val="0"/>
          <c:order val="0"/>
          <c:tx>
            <c:strRef>
              <c:f>破断強度D2!$A$9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破断強度D2!$B$10:$E$10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破断強度D2!$B$10:$E$10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破断強度D2!$B$8:$E$8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破断強度D2!$B$9:$E$9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axId val="123792768"/>
        <c:axId val="133961216"/>
      </c:scatterChart>
      <c:valAx>
        <c:axId val="123792768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319445209208982"/>
              <c:y val="0.848605577689243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961216"/>
        <c:crosses val="autoZero"/>
        <c:crossBetween val="midCat"/>
        <c:majorUnit val="10"/>
      </c:valAx>
      <c:valAx>
        <c:axId val="1339612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破断強度（ｇ）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227091633466135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792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6511676738082158"/>
          <c:y val="3.606557377049180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6046529849348029"/>
          <c:y val="0.1901639344262295"/>
          <c:w val="0.78372182017830239"/>
          <c:h val="0.57704918032786889"/>
        </c:manualLayout>
      </c:layout>
      <c:scatterChart>
        <c:scatterStyle val="lineMarker"/>
        <c:ser>
          <c:idx val="0"/>
          <c:order val="0"/>
          <c:tx>
            <c:strRef>
              <c:f>破断強度D2!$A$19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破断強度D2!$B$20:$E$20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破断強度D2!$B$20:$E$20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破断強度D2!$B$18:$E$18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破断強度D2!$B$19:$E$19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axId val="133997696"/>
        <c:axId val="133999616"/>
      </c:scatterChart>
      <c:valAx>
        <c:axId val="133997696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209351156686807"/>
              <c:y val="0.875409836065573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999616"/>
        <c:crosses val="autoZero"/>
        <c:crossBetween val="midCat"/>
        <c:majorUnit val="10"/>
      </c:valAx>
      <c:valAx>
        <c:axId val="1339996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破断凹み（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7209302325581395E-2"/>
              <c:y val="0.301639344262295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9976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94875880672441"/>
          <c:y val="0.10400020312539673"/>
          <c:w val="0.76457050501371515"/>
          <c:h val="0.61200119531483455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破断強度D2!$B$40:$E$40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破断強度D2!$B$40:$E$40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破断強度D2!$B$38:$E$38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破断強度D2!$B$39:$E$39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axId val="134048768"/>
        <c:axId val="134055040"/>
      </c:scatterChart>
      <c:valAx>
        <c:axId val="134048768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8251846141609916"/>
              <c:y val="0.848001679790026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055040"/>
        <c:crosses val="autoZero"/>
        <c:crossBetween val="midCat"/>
        <c:majorUnit val="10"/>
      </c:valAx>
      <c:valAx>
        <c:axId val="1340550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ゼリー強度（ｇｗ・ｃｍ）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11200041994750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048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637891504893875"/>
          <c:y val="7.0652173913043473E-2"/>
          <c:w val="0.68930179659729574"/>
          <c:h val="0.73097826086956519"/>
        </c:manualLayout>
      </c:layout>
      <c:barChart>
        <c:barDir val="col"/>
        <c:grouping val="clustered"/>
        <c:ser>
          <c:idx val="1"/>
          <c:order val="0"/>
          <c:tx>
            <c:strRef>
              <c:f>かまぼこ分解A1!$A$14</c:f>
              <c:strCache>
                <c:ptCount val="1"/>
                <c:pt idx="0">
                  <c:v>チロシン当量</c:v>
                </c:pt>
              </c:strCache>
            </c:strRef>
          </c:tx>
          <c:spPr>
            <a:pattFill prst="ltDn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かまぼこ分解A1!$B$13:$F$13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かまぼこ分解A1!$B$14:$F$14</c:f>
              <c:numCache>
                <c:formatCode>General</c:formatCode>
                <c:ptCount val="5"/>
                <c:pt idx="0">
                  <c:v>2778.1115999999997</c:v>
                </c:pt>
                <c:pt idx="1">
                  <c:v>4861.6953000000003</c:v>
                </c:pt>
                <c:pt idx="2">
                  <c:v>4844.4755999999998</c:v>
                </c:pt>
                <c:pt idx="3">
                  <c:v>3099.5459999999998</c:v>
                </c:pt>
                <c:pt idx="4">
                  <c:v>3943.3112999999998</c:v>
                </c:pt>
              </c:numCache>
            </c:numRef>
          </c:val>
        </c:ser>
        <c:axId val="116727808"/>
        <c:axId val="116729728"/>
      </c:barChart>
      <c:lineChart>
        <c:grouping val="standard"/>
        <c:ser>
          <c:idx val="0"/>
          <c:order val="1"/>
          <c:tx>
            <c:strRef>
              <c:f>かまぼこ分解A1!$A$15</c:f>
              <c:strCache>
                <c:ptCount val="1"/>
                <c:pt idx="0">
                  <c:v>ゲル強度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かまぼこ分解A1!$B$13:$F$13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かまぼこ分解A1!$B$15:$F$15</c:f>
              <c:numCache>
                <c:formatCode>General</c:formatCode>
                <c:ptCount val="5"/>
                <c:pt idx="0">
                  <c:v>0</c:v>
                </c:pt>
                <c:pt idx="1">
                  <c:v>193</c:v>
                </c:pt>
                <c:pt idx="2">
                  <c:v>313</c:v>
                </c:pt>
                <c:pt idx="3">
                  <c:v>682.5</c:v>
                </c:pt>
                <c:pt idx="4">
                  <c:v>1400</c:v>
                </c:pt>
              </c:numCache>
            </c:numRef>
          </c:val>
        </c:ser>
        <c:marker val="1"/>
        <c:axId val="116736000"/>
        <c:axId val="116737536"/>
      </c:lineChart>
      <c:catAx>
        <c:axId val="1167278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29728"/>
        <c:crosses val="autoZero"/>
        <c:lblAlgn val="ctr"/>
        <c:lblOffset val="100"/>
        <c:tickLblSkip val="1"/>
        <c:tickMarkSkip val="1"/>
      </c:catAx>
      <c:valAx>
        <c:axId val="1167297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チロシン当量（</a:t>
                </a:r>
                <a:r>
                  <a:rPr lang="el-GR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μ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ｇ／ｇ）</a:t>
                </a:r>
              </a:p>
            </c:rich>
          </c:tx>
          <c:layout>
            <c:manualLayout>
              <c:xMode val="edge"/>
              <c:yMode val="edge"/>
              <c:x val="3.292181069958848E-2"/>
              <c:y val="0.23097826086956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27808"/>
        <c:crosses val="autoZero"/>
        <c:crossBetween val="between"/>
      </c:valAx>
      <c:catAx>
        <c:axId val="116736000"/>
        <c:scaling>
          <c:orientation val="minMax"/>
        </c:scaling>
        <c:delete val="1"/>
        <c:axPos val="b"/>
        <c:tickLblPos val="none"/>
        <c:crossAx val="116737536"/>
        <c:crosses val="autoZero"/>
        <c:lblAlgn val="ctr"/>
        <c:lblOffset val="100"/>
      </c:catAx>
      <c:valAx>
        <c:axId val="116737536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ゲル強度（ｇ・ｍｍ）</a:t>
                </a:r>
              </a:p>
            </c:rich>
          </c:tx>
          <c:layout>
            <c:manualLayout>
              <c:xMode val="edge"/>
              <c:yMode val="edge"/>
              <c:x val="0.92387025695862091"/>
              <c:y val="0.266304347826086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360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49014397891618"/>
          <c:y val="0.91847826086956519"/>
          <c:w val="0.46502144022120689"/>
          <c:h val="6.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637891504893875"/>
          <c:y val="7.0652173913043501E-2"/>
          <c:w val="0.68930179659729574"/>
          <c:h val="0.73097826086956541"/>
        </c:manualLayout>
      </c:layout>
      <c:barChart>
        <c:barDir val="col"/>
        <c:grouping val="clustered"/>
        <c:ser>
          <c:idx val="1"/>
          <c:order val="0"/>
          <c:tx>
            <c:strRef>
              <c:f>かまぼこ分解A2!$A$14</c:f>
              <c:strCache>
                <c:ptCount val="1"/>
                <c:pt idx="0">
                  <c:v>チロシン当量</c:v>
                </c:pt>
              </c:strCache>
            </c:strRef>
          </c:tx>
          <c:spPr>
            <a:pattFill prst="ltDn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かまぼこ分解A2!$B$13:$F$13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かまぼこ分解A2!$B$14:$F$14</c:f>
              <c:numCache>
                <c:formatCode>General</c:formatCode>
                <c:ptCount val="5"/>
                <c:pt idx="0">
                  <c:v>361.51458000000002</c:v>
                </c:pt>
                <c:pt idx="1">
                  <c:v>561.86133000000007</c:v>
                </c:pt>
                <c:pt idx="2">
                  <c:v>617.06799000000001</c:v>
                </c:pt>
                <c:pt idx="3">
                  <c:v>680.28852000000006</c:v>
                </c:pt>
                <c:pt idx="4">
                  <c:v>479.05133999999998</c:v>
                </c:pt>
              </c:numCache>
            </c:numRef>
          </c:val>
        </c:ser>
        <c:axId val="127487360"/>
        <c:axId val="127493632"/>
      </c:barChart>
      <c:lineChart>
        <c:grouping val="standard"/>
        <c:ser>
          <c:idx val="0"/>
          <c:order val="1"/>
          <c:tx>
            <c:strRef>
              <c:f>かまぼこ分解A2!$A$15</c:f>
              <c:strCache>
                <c:ptCount val="1"/>
                <c:pt idx="0">
                  <c:v>ゲル強度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かまぼこ分解A2!$B$13:$F$13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かまぼこ分解A2!$B$15:$F$15</c:f>
              <c:numCache>
                <c:formatCode>General</c:formatCode>
                <c:ptCount val="5"/>
                <c:pt idx="0">
                  <c:v>0</c:v>
                </c:pt>
                <c:pt idx="1">
                  <c:v>193</c:v>
                </c:pt>
                <c:pt idx="2">
                  <c:v>313</c:v>
                </c:pt>
                <c:pt idx="3">
                  <c:v>682.5</c:v>
                </c:pt>
                <c:pt idx="4">
                  <c:v>1400</c:v>
                </c:pt>
              </c:numCache>
            </c:numRef>
          </c:val>
        </c:ser>
        <c:marker val="1"/>
        <c:axId val="127495552"/>
        <c:axId val="127501440"/>
      </c:lineChart>
      <c:catAx>
        <c:axId val="12748736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493632"/>
        <c:crosses val="autoZero"/>
        <c:lblAlgn val="ctr"/>
        <c:lblOffset val="100"/>
        <c:tickLblSkip val="1"/>
        <c:tickMarkSkip val="1"/>
      </c:catAx>
      <c:valAx>
        <c:axId val="1274936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チロシン当量（</a:t>
                </a:r>
                <a:r>
                  <a:rPr lang="el-GR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μ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ｇ／ｇ）</a:t>
                </a:r>
              </a:p>
            </c:rich>
          </c:tx>
          <c:layout>
            <c:manualLayout>
              <c:xMode val="edge"/>
              <c:yMode val="edge"/>
              <c:x val="3.292181069958848E-2"/>
              <c:y val="0.23097826086956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487360"/>
        <c:crosses val="autoZero"/>
        <c:crossBetween val="between"/>
      </c:valAx>
      <c:catAx>
        <c:axId val="127495552"/>
        <c:scaling>
          <c:orientation val="minMax"/>
        </c:scaling>
        <c:delete val="1"/>
        <c:axPos val="b"/>
        <c:tickLblPos val="none"/>
        <c:crossAx val="127501440"/>
        <c:crosses val="autoZero"/>
        <c:lblAlgn val="ctr"/>
        <c:lblOffset val="100"/>
      </c:catAx>
      <c:valAx>
        <c:axId val="127501440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ゲル強度（</a:t>
                </a:r>
                <a:r>
                  <a:rPr lang="en-US" altLang="en-US"/>
                  <a:t>ｇ・ｍｍ）</a:t>
                </a:r>
              </a:p>
            </c:rich>
          </c:tx>
          <c:layout>
            <c:manualLayout>
              <c:xMode val="edge"/>
              <c:yMode val="edge"/>
              <c:x val="0.92387025695862091"/>
              <c:y val="0.266304347826086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49555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49014397891618"/>
          <c:y val="0.91847826086956519"/>
          <c:w val="0.46502144022120689"/>
          <c:h val="6.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637891504893875"/>
          <c:y val="7.0652173913043514E-2"/>
          <c:w val="0.68930179659729574"/>
          <c:h val="0.73097826086956563"/>
        </c:manualLayout>
      </c:layout>
      <c:barChart>
        <c:barDir val="col"/>
        <c:grouping val="clustered"/>
        <c:ser>
          <c:idx val="1"/>
          <c:order val="0"/>
          <c:tx>
            <c:strRef>
              <c:f>かまぼこ分解B1!$A$14</c:f>
              <c:strCache>
                <c:ptCount val="1"/>
                <c:pt idx="0">
                  <c:v>チロシン当量</c:v>
                </c:pt>
              </c:strCache>
            </c:strRef>
          </c:tx>
          <c:spPr>
            <a:pattFill prst="ltDn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かまぼこ分解B1!$B$13:$F$13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かまぼこ分解B1!$B$14:$F$14</c:f>
              <c:numCache>
                <c:formatCode>General</c:formatCode>
                <c:ptCount val="5"/>
                <c:pt idx="0">
                  <c:v>131.91585000000001</c:v>
                </c:pt>
                <c:pt idx="1">
                  <c:v>97.021979999999985</c:v>
                </c:pt>
                <c:pt idx="2">
                  <c:v>104.68161000000001</c:v>
                </c:pt>
                <c:pt idx="3">
                  <c:v>96.170909999999992</c:v>
                </c:pt>
                <c:pt idx="4">
                  <c:v>83.404859999999999</c:v>
                </c:pt>
              </c:numCache>
            </c:numRef>
          </c:val>
        </c:ser>
        <c:axId val="127527168"/>
        <c:axId val="127537536"/>
      </c:barChart>
      <c:lineChart>
        <c:grouping val="standard"/>
        <c:ser>
          <c:idx val="0"/>
          <c:order val="1"/>
          <c:tx>
            <c:strRef>
              <c:f>かまぼこ分解B1!$A$15</c:f>
              <c:strCache>
                <c:ptCount val="1"/>
                <c:pt idx="0">
                  <c:v>ゲル強度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かまぼこ分解B1!$B$13:$F$13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かまぼこ分解B1!$B$15:$F$15</c:f>
              <c:numCache>
                <c:formatCode>General</c:formatCode>
                <c:ptCount val="5"/>
                <c:pt idx="0">
                  <c:v>0</c:v>
                </c:pt>
                <c:pt idx="1">
                  <c:v>2441.666666666667</c:v>
                </c:pt>
                <c:pt idx="2">
                  <c:v>1118.75</c:v>
                </c:pt>
                <c:pt idx="3">
                  <c:v>924.83333333333326</c:v>
                </c:pt>
                <c:pt idx="4">
                  <c:v>637</c:v>
                </c:pt>
              </c:numCache>
            </c:numRef>
          </c:val>
        </c:ser>
        <c:marker val="1"/>
        <c:axId val="127539456"/>
        <c:axId val="127545344"/>
      </c:lineChart>
      <c:catAx>
        <c:axId val="1275271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37536"/>
        <c:crosses val="autoZero"/>
        <c:lblAlgn val="ctr"/>
        <c:lblOffset val="100"/>
        <c:tickLblSkip val="1"/>
        <c:tickMarkSkip val="1"/>
      </c:catAx>
      <c:valAx>
        <c:axId val="1275375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チロシン当量（</a:t>
                </a:r>
                <a:r>
                  <a:rPr lang="el-GR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μ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ｇ／ｇ）</a:t>
                </a:r>
              </a:p>
            </c:rich>
          </c:tx>
          <c:layout>
            <c:manualLayout>
              <c:xMode val="edge"/>
              <c:yMode val="edge"/>
              <c:x val="3.292181069958848E-2"/>
              <c:y val="0.23097826086956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27168"/>
        <c:crosses val="autoZero"/>
        <c:crossBetween val="between"/>
      </c:valAx>
      <c:catAx>
        <c:axId val="127539456"/>
        <c:scaling>
          <c:orientation val="minMax"/>
        </c:scaling>
        <c:delete val="1"/>
        <c:axPos val="b"/>
        <c:tickLblPos val="none"/>
        <c:crossAx val="127545344"/>
        <c:crosses val="autoZero"/>
        <c:lblAlgn val="ctr"/>
        <c:lblOffset val="100"/>
      </c:catAx>
      <c:valAx>
        <c:axId val="127545344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ゲル強度（</a:t>
                </a:r>
                <a:r>
                  <a:rPr lang="en-US" altLang="en-US"/>
                  <a:t>ｇ・ｍｍ）</a:t>
                </a:r>
              </a:p>
            </c:rich>
          </c:tx>
          <c:layout>
            <c:manualLayout>
              <c:xMode val="edge"/>
              <c:yMode val="edge"/>
              <c:x val="0.92387025695862091"/>
              <c:y val="0.266304347826086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3945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49014397891618"/>
          <c:y val="0.91847826086956519"/>
          <c:w val="0.46502144022120689"/>
          <c:h val="6.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637891504893875"/>
          <c:y val="7.0652173913043514E-2"/>
          <c:w val="0.68930179659729574"/>
          <c:h val="0.73097826086956563"/>
        </c:manualLayout>
      </c:layout>
      <c:barChart>
        <c:barDir val="col"/>
        <c:grouping val="clustered"/>
        <c:ser>
          <c:idx val="1"/>
          <c:order val="0"/>
          <c:tx>
            <c:strRef>
              <c:f>かまぼこ分解B2!$A$14</c:f>
              <c:strCache>
                <c:ptCount val="1"/>
                <c:pt idx="0">
                  <c:v>チロシン当量</c:v>
                </c:pt>
              </c:strCache>
            </c:strRef>
          </c:tx>
          <c:spPr>
            <a:pattFill prst="ltDn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かまぼこ分解B2!$B$13:$F$13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かまぼこ分解B2!$B$14:$F$14</c:f>
              <c:numCache>
                <c:formatCode>General</c:formatCode>
                <c:ptCount val="5"/>
                <c:pt idx="0">
                  <c:v>105.26273999999999</c:v>
                </c:pt>
                <c:pt idx="1">
                  <c:v>87.863939999999985</c:v>
                </c:pt>
                <c:pt idx="2">
                  <c:v>71.335079999999991</c:v>
                </c:pt>
                <c:pt idx="3">
                  <c:v>80.904419999999988</c:v>
                </c:pt>
                <c:pt idx="4">
                  <c:v>75.684780000000003</c:v>
                </c:pt>
              </c:numCache>
            </c:numRef>
          </c:val>
        </c:ser>
        <c:axId val="127583360"/>
        <c:axId val="127585280"/>
      </c:barChart>
      <c:lineChart>
        <c:grouping val="standard"/>
        <c:ser>
          <c:idx val="0"/>
          <c:order val="1"/>
          <c:tx>
            <c:strRef>
              <c:f>かまぼこ分解B2!$A$15</c:f>
              <c:strCache>
                <c:ptCount val="1"/>
                <c:pt idx="0">
                  <c:v>ゲル強度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かまぼこ分解B2!$B$13:$F$13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かまぼこ分解B2!$B$15:$F$15</c:f>
              <c:numCache>
                <c:formatCode>General</c:formatCode>
                <c:ptCount val="5"/>
                <c:pt idx="0">
                  <c:v>0</c:v>
                </c:pt>
                <c:pt idx="1">
                  <c:v>2441.666666666667</c:v>
                </c:pt>
                <c:pt idx="2">
                  <c:v>1118.75</c:v>
                </c:pt>
                <c:pt idx="3">
                  <c:v>924.83333333333326</c:v>
                </c:pt>
                <c:pt idx="4">
                  <c:v>637</c:v>
                </c:pt>
              </c:numCache>
            </c:numRef>
          </c:val>
        </c:ser>
        <c:marker val="1"/>
        <c:axId val="127595648"/>
        <c:axId val="127597184"/>
      </c:lineChart>
      <c:catAx>
        <c:axId val="12758336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85280"/>
        <c:crosses val="autoZero"/>
        <c:lblAlgn val="ctr"/>
        <c:lblOffset val="100"/>
        <c:tickLblSkip val="1"/>
        <c:tickMarkSkip val="1"/>
      </c:catAx>
      <c:valAx>
        <c:axId val="12758528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チロシン当量（</a:t>
                </a:r>
                <a:r>
                  <a:rPr lang="el-GR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μ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ｇ／ｇ）</a:t>
                </a:r>
              </a:p>
            </c:rich>
          </c:tx>
          <c:layout>
            <c:manualLayout>
              <c:xMode val="edge"/>
              <c:yMode val="edge"/>
              <c:x val="3.292181069958848E-2"/>
              <c:y val="0.23097826086956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83360"/>
        <c:crosses val="autoZero"/>
        <c:crossBetween val="between"/>
      </c:valAx>
      <c:catAx>
        <c:axId val="127595648"/>
        <c:scaling>
          <c:orientation val="minMax"/>
        </c:scaling>
        <c:delete val="1"/>
        <c:axPos val="b"/>
        <c:tickLblPos val="none"/>
        <c:crossAx val="127597184"/>
        <c:crosses val="autoZero"/>
        <c:lblAlgn val="ctr"/>
        <c:lblOffset val="100"/>
      </c:catAx>
      <c:valAx>
        <c:axId val="127597184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ゲル強度（</a:t>
                </a:r>
                <a:r>
                  <a:rPr lang="en-US" altLang="en-US"/>
                  <a:t>ｇ・ｍｍ）</a:t>
                </a:r>
              </a:p>
            </c:rich>
          </c:tx>
          <c:layout>
            <c:manualLayout>
              <c:xMode val="edge"/>
              <c:yMode val="edge"/>
              <c:x val="0.92387025695862091"/>
              <c:y val="0.266304347826086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9564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49014397891618"/>
          <c:y val="0.91847826086956519"/>
          <c:w val="0.46502144022120689"/>
          <c:h val="6.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637891504893875"/>
          <c:y val="7.0652173913043514E-2"/>
          <c:w val="0.68930179659729574"/>
          <c:h val="0.73097826086956563"/>
        </c:manualLayout>
      </c:layout>
      <c:barChart>
        <c:barDir val="col"/>
        <c:grouping val="clustered"/>
        <c:ser>
          <c:idx val="1"/>
          <c:order val="0"/>
          <c:tx>
            <c:strRef>
              <c:f>かまぼこ分解C1!$A$14</c:f>
              <c:strCache>
                <c:ptCount val="1"/>
                <c:pt idx="0">
                  <c:v>チロシン当量</c:v>
                </c:pt>
              </c:strCache>
            </c:strRef>
          </c:tx>
          <c:spPr>
            <a:pattFill prst="ltDn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かまぼこ分解C1!$B$13:$F$13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かまぼこ分解C1!$B$14:$F$14</c:f>
              <c:numCache>
                <c:formatCode>General</c:formatCode>
                <c:ptCount val="5"/>
                <c:pt idx="0">
                  <c:v>93.801749999999998</c:v>
                </c:pt>
                <c:pt idx="1">
                  <c:v>59.85445</c:v>
                </c:pt>
                <c:pt idx="2">
                  <c:v>53.600999999999999</c:v>
                </c:pt>
                <c:pt idx="3">
                  <c:v>53.600999999999999</c:v>
                </c:pt>
                <c:pt idx="4">
                  <c:v>108.09534999999998</c:v>
                </c:pt>
              </c:numCache>
            </c:numRef>
          </c:val>
        </c:ser>
        <c:axId val="127626624"/>
        <c:axId val="127649280"/>
      </c:barChart>
      <c:lineChart>
        <c:grouping val="standard"/>
        <c:ser>
          <c:idx val="0"/>
          <c:order val="1"/>
          <c:tx>
            <c:strRef>
              <c:f>かまぼこ分解C1!$A$15</c:f>
              <c:strCache>
                <c:ptCount val="1"/>
                <c:pt idx="0">
                  <c:v>ゲル強度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かまぼこ分解C1!$B$13:$F$13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かまぼこ分解C1!$B$15:$F$15</c:f>
              <c:numCache>
                <c:formatCode>General</c:formatCode>
                <c:ptCount val="5"/>
                <c:pt idx="0">
                  <c:v>0</c:v>
                </c:pt>
                <c:pt idx="1">
                  <c:v>1598.5333333333333</c:v>
                </c:pt>
                <c:pt idx="2">
                  <c:v>935</c:v>
                </c:pt>
                <c:pt idx="3">
                  <c:v>838.75</c:v>
                </c:pt>
                <c:pt idx="4">
                  <c:v>474.74999999999994</c:v>
                </c:pt>
              </c:numCache>
            </c:numRef>
          </c:val>
        </c:ser>
        <c:marker val="1"/>
        <c:axId val="127651200"/>
        <c:axId val="127652992"/>
      </c:lineChart>
      <c:catAx>
        <c:axId val="1276266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649280"/>
        <c:crosses val="autoZero"/>
        <c:lblAlgn val="ctr"/>
        <c:lblOffset val="100"/>
        <c:tickLblSkip val="1"/>
        <c:tickMarkSkip val="1"/>
      </c:catAx>
      <c:valAx>
        <c:axId val="12764928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チロシン当量（</a:t>
                </a:r>
                <a:r>
                  <a:rPr lang="el-GR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μ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ｇ／ｇ）</a:t>
                </a:r>
              </a:p>
            </c:rich>
          </c:tx>
          <c:layout>
            <c:manualLayout>
              <c:xMode val="edge"/>
              <c:yMode val="edge"/>
              <c:x val="3.292181069958848E-2"/>
              <c:y val="0.23097826086956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626624"/>
        <c:crosses val="autoZero"/>
        <c:crossBetween val="between"/>
      </c:valAx>
      <c:catAx>
        <c:axId val="127651200"/>
        <c:scaling>
          <c:orientation val="minMax"/>
        </c:scaling>
        <c:delete val="1"/>
        <c:axPos val="b"/>
        <c:tickLblPos val="none"/>
        <c:crossAx val="127652992"/>
        <c:crosses val="autoZero"/>
        <c:lblAlgn val="ctr"/>
        <c:lblOffset val="100"/>
      </c:catAx>
      <c:valAx>
        <c:axId val="127652992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ゲル強度（</a:t>
                </a:r>
                <a:r>
                  <a:rPr lang="en-US" altLang="en-US"/>
                  <a:t>ｇ・ｍｍ）</a:t>
                </a:r>
              </a:p>
            </c:rich>
          </c:tx>
          <c:layout>
            <c:manualLayout>
              <c:xMode val="edge"/>
              <c:yMode val="edge"/>
              <c:x val="0.92387025695862091"/>
              <c:y val="0.266304347826086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6512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49014397891618"/>
          <c:y val="0.91847826086956519"/>
          <c:w val="0.46502144022120689"/>
          <c:h val="6.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948758806724463"/>
          <c:y val="0.10400020312539671"/>
          <c:w val="0.76457050501371515"/>
          <c:h val="0.61200119531483588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破断強度A1!$B$40:$E$40</c:f>
                <c:numCache>
                  <c:formatCode>General</c:formatCode>
                  <c:ptCount val="4"/>
                  <c:pt idx="0">
                    <c:v>6.2449979983983983</c:v>
                  </c:pt>
                  <c:pt idx="1">
                    <c:v>113.02626907051298</c:v>
                  </c:pt>
                  <c:pt idx="2">
                    <c:v>124.25201205614339</c:v>
                  </c:pt>
                  <c:pt idx="3">
                    <c:v>406.29053643913488</c:v>
                  </c:pt>
                </c:numCache>
              </c:numRef>
            </c:plus>
            <c:minus>
              <c:numRef>
                <c:f>破断強度A1!$B$40:$E$40</c:f>
                <c:numCache>
                  <c:formatCode>General</c:formatCode>
                  <c:ptCount val="4"/>
                  <c:pt idx="0">
                    <c:v>6.2449979983983983</c:v>
                  </c:pt>
                  <c:pt idx="1">
                    <c:v>113.02626907051298</c:v>
                  </c:pt>
                  <c:pt idx="2">
                    <c:v>124.25201205614339</c:v>
                  </c:pt>
                  <c:pt idx="3">
                    <c:v>406.29053643913488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破断強度A1!$B$38:$E$38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破断強度A1!$B$39:$E$39</c:f>
              <c:numCache>
                <c:formatCode>General</c:formatCode>
                <c:ptCount val="4"/>
                <c:pt idx="0">
                  <c:v>193</c:v>
                </c:pt>
                <c:pt idx="1">
                  <c:v>318.75</c:v>
                </c:pt>
                <c:pt idx="2">
                  <c:v>685.75</c:v>
                </c:pt>
                <c:pt idx="3">
                  <c:v>1408</c:v>
                </c:pt>
              </c:numCache>
            </c:numRef>
          </c:yVal>
        </c:ser>
        <c:axId val="133375104"/>
        <c:axId val="133377024"/>
      </c:scatterChart>
      <c:valAx>
        <c:axId val="133375104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8251846141609916"/>
              <c:y val="0.848001679790026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377024"/>
        <c:crosses val="autoZero"/>
        <c:crossBetween val="midCat"/>
        <c:majorUnit val="10"/>
      </c:valAx>
      <c:valAx>
        <c:axId val="1333770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ゼリー強度（</a:t>
                </a:r>
                <a:r>
                  <a:rPr lang="en-US" altLang="en-US"/>
                  <a:t>ｇｗ・ｃｍ）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11200041994750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375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637891504893875"/>
          <c:y val="7.0652173913043514E-2"/>
          <c:w val="0.68930179659729574"/>
          <c:h val="0.73097826086956563"/>
        </c:manualLayout>
      </c:layout>
      <c:barChart>
        <c:barDir val="col"/>
        <c:grouping val="clustered"/>
        <c:ser>
          <c:idx val="1"/>
          <c:order val="0"/>
          <c:tx>
            <c:strRef>
              <c:f>かまぼこ分解C2!$A$14</c:f>
              <c:strCache>
                <c:ptCount val="1"/>
                <c:pt idx="0">
                  <c:v>チロシン当量</c:v>
                </c:pt>
              </c:strCache>
            </c:strRef>
          </c:tx>
          <c:spPr>
            <a:pattFill prst="ltDn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かまぼこ分解C2!$B$13:$F$13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かまぼこ分解C2!$B$14:$F$14</c:f>
              <c:numCache>
                <c:formatCode>General</c:formatCode>
                <c:ptCount val="5"/>
                <c:pt idx="0">
                  <c:v>114.96450000000002</c:v>
                </c:pt>
                <c:pt idx="1">
                  <c:v>79.927699999999987</c:v>
                </c:pt>
                <c:pt idx="2">
                  <c:v>176.27890000000002</c:v>
                </c:pt>
                <c:pt idx="3">
                  <c:v>72.263400000000004</c:v>
                </c:pt>
                <c:pt idx="4">
                  <c:v>66.788899999999984</c:v>
                </c:pt>
              </c:numCache>
            </c:numRef>
          </c:val>
        </c:ser>
        <c:axId val="127686912"/>
        <c:axId val="127693184"/>
      </c:barChart>
      <c:lineChart>
        <c:grouping val="standard"/>
        <c:ser>
          <c:idx val="0"/>
          <c:order val="1"/>
          <c:tx>
            <c:strRef>
              <c:f>かまぼこ分解C2!$A$15</c:f>
              <c:strCache>
                <c:ptCount val="1"/>
                <c:pt idx="0">
                  <c:v>ゲル強度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かまぼこ分解C2!$B$13:$F$13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かまぼこ分解C2!$B$15:$F$15</c:f>
              <c:numCache>
                <c:formatCode>General</c:formatCode>
                <c:ptCount val="5"/>
                <c:pt idx="0">
                  <c:v>0</c:v>
                </c:pt>
                <c:pt idx="1">
                  <c:v>1598.5333333333333</c:v>
                </c:pt>
                <c:pt idx="2">
                  <c:v>935</c:v>
                </c:pt>
                <c:pt idx="3">
                  <c:v>838.75</c:v>
                </c:pt>
                <c:pt idx="4">
                  <c:v>474.74999999999994</c:v>
                </c:pt>
              </c:numCache>
            </c:numRef>
          </c:val>
        </c:ser>
        <c:marker val="1"/>
        <c:axId val="127695104"/>
        <c:axId val="127705088"/>
      </c:lineChart>
      <c:catAx>
        <c:axId val="12768691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693184"/>
        <c:crosses val="autoZero"/>
        <c:lblAlgn val="ctr"/>
        <c:lblOffset val="100"/>
        <c:tickLblSkip val="1"/>
        <c:tickMarkSkip val="1"/>
      </c:catAx>
      <c:valAx>
        <c:axId val="12769318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チロシン当量（</a:t>
                </a:r>
                <a:r>
                  <a:rPr lang="el-GR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μ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ｇ／ｇ）</a:t>
                </a:r>
              </a:p>
            </c:rich>
          </c:tx>
          <c:layout>
            <c:manualLayout>
              <c:xMode val="edge"/>
              <c:yMode val="edge"/>
              <c:x val="3.292181069958848E-2"/>
              <c:y val="0.23097826086956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686912"/>
        <c:crosses val="autoZero"/>
        <c:crossBetween val="between"/>
      </c:valAx>
      <c:catAx>
        <c:axId val="127695104"/>
        <c:scaling>
          <c:orientation val="minMax"/>
        </c:scaling>
        <c:delete val="1"/>
        <c:axPos val="b"/>
        <c:tickLblPos val="none"/>
        <c:crossAx val="127705088"/>
        <c:crosses val="autoZero"/>
        <c:lblAlgn val="ctr"/>
        <c:lblOffset val="100"/>
      </c:catAx>
      <c:valAx>
        <c:axId val="1277050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ゲル強度（</a:t>
                </a:r>
                <a:r>
                  <a:rPr lang="en-US" altLang="en-US"/>
                  <a:t>ｇ・ｍｍ）</a:t>
                </a:r>
              </a:p>
            </c:rich>
          </c:tx>
          <c:layout>
            <c:manualLayout>
              <c:xMode val="edge"/>
              <c:yMode val="edge"/>
              <c:x val="0.92387025695862091"/>
              <c:y val="0.266304347826086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69510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49014397891618"/>
          <c:y val="0.91847826086956519"/>
          <c:w val="0.46502144022120689"/>
          <c:h val="6.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637891504893875"/>
          <c:y val="7.0652173913043514E-2"/>
          <c:w val="0.68930179659729574"/>
          <c:h val="0.73097826086956563"/>
        </c:manualLayout>
      </c:layout>
      <c:barChart>
        <c:barDir val="col"/>
        <c:grouping val="clustered"/>
        <c:ser>
          <c:idx val="1"/>
          <c:order val="0"/>
          <c:tx>
            <c:strRef>
              <c:f>かまぼこ分解D1!$A$14</c:f>
              <c:strCache>
                <c:ptCount val="1"/>
                <c:pt idx="0">
                  <c:v>チロシン当量</c:v>
                </c:pt>
              </c:strCache>
            </c:strRef>
          </c:tx>
          <c:spPr>
            <a:pattFill prst="ltDn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かまぼこ分解D1!$B$13:$F$13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かまぼこ分解D1!$B$14:$F$14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27730816"/>
        <c:axId val="127732736"/>
      </c:barChart>
      <c:lineChart>
        <c:grouping val="standard"/>
        <c:ser>
          <c:idx val="0"/>
          <c:order val="1"/>
          <c:tx>
            <c:strRef>
              <c:f>かまぼこ分解D1!$A$15</c:f>
              <c:strCache>
                <c:ptCount val="1"/>
                <c:pt idx="0">
                  <c:v>ゲル強度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かまぼこ分解D1!$B$13:$F$13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かまぼこ分解D1!$B$15:$F$15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marker val="1"/>
        <c:axId val="127751296"/>
        <c:axId val="127752832"/>
      </c:lineChart>
      <c:catAx>
        <c:axId val="1277308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732736"/>
        <c:crosses val="autoZero"/>
        <c:lblAlgn val="ctr"/>
        <c:lblOffset val="100"/>
        <c:tickLblSkip val="1"/>
        <c:tickMarkSkip val="1"/>
      </c:catAx>
      <c:valAx>
        <c:axId val="1277327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チロシン当量（</a:t>
                </a:r>
                <a:r>
                  <a:rPr lang="el-GR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μ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ｇ／ｇ）</a:t>
                </a:r>
              </a:p>
            </c:rich>
          </c:tx>
          <c:layout>
            <c:manualLayout>
              <c:xMode val="edge"/>
              <c:yMode val="edge"/>
              <c:x val="3.292181069958848E-2"/>
              <c:y val="0.23097826086956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730816"/>
        <c:crosses val="autoZero"/>
        <c:crossBetween val="between"/>
      </c:valAx>
      <c:catAx>
        <c:axId val="127751296"/>
        <c:scaling>
          <c:orientation val="minMax"/>
        </c:scaling>
        <c:delete val="1"/>
        <c:axPos val="b"/>
        <c:tickLblPos val="none"/>
        <c:crossAx val="127752832"/>
        <c:crosses val="autoZero"/>
        <c:lblAlgn val="ctr"/>
        <c:lblOffset val="100"/>
      </c:catAx>
      <c:valAx>
        <c:axId val="127752832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ゲル強度（</a:t>
                </a:r>
                <a:r>
                  <a:rPr lang="en-US" altLang="en-US"/>
                  <a:t>ｇ・ｍｍ）</a:t>
                </a:r>
              </a:p>
            </c:rich>
          </c:tx>
          <c:layout>
            <c:manualLayout>
              <c:xMode val="edge"/>
              <c:yMode val="edge"/>
              <c:x val="0.92387025695862091"/>
              <c:y val="0.266304347826086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7512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6749014397891618"/>
          <c:y val="0.91847826086956519"/>
          <c:w val="0.73251158420012308"/>
          <c:h val="0.980978260869565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637891504893875"/>
          <c:y val="7.0652173913043514E-2"/>
          <c:w val="0.68930179659729574"/>
          <c:h val="0.73097826086956563"/>
        </c:manualLayout>
      </c:layout>
      <c:barChart>
        <c:barDir val="col"/>
        <c:grouping val="clustered"/>
        <c:ser>
          <c:idx val="1"/>
          <c:order val="0"/>
          <c:tx>
            <c:strRef>
              <c:f>かまぼこ分解D2!$A$14</c:f>
              <c:strCache>
                <c:ptCount val="1"/>
                <c:pt idx="0">
                  <c:v>チロシン当量</c:v>
                </c:pt>
              </c:strCache>
            </c:strRef>
          </c:tx>
          <c:spPr>
            <a:pattFill prst="ltDn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かまぼこ分解D2!$B$13:$F$13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かまぼこ分解D2!$B$14:$F$14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27782912"/>
        <c:axId val="127784832"/>
      </c:barChart>
      <c:lineChart>
        <c:grouping val="standard"/>
        <c:ser>
          <c:idx val="0"/>
          <c:order val="1"/>
          <c:tx>
            <c:strRef>
              <c:f>かまぼこ分解D2!$A$15</c:f>
              <c:strCache>
                <c:ptCount val="1"/>
                <c:pt idx="0">
                  <c:v>ゲル強度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かまぼこ分解D2!$B$13:$F$13</c:f>
              <c:strCache>
                <c:ptCount val="5"/>
                <c:pt idx="0">
                  <c:v>未加熱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80</c:v>
                </c:pt>
              </c:strCache>
            </c:strRef>
          </c:cat>
          <c:val>
            <c:numRef>
              <c:f>かまぼこ分解D2!$B$15:$F$15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marker val="1"/>
        <c:axId val="133111808"/>
        <c:axId val="133113344"/>
      </c:lineChart>
      <c:catAx>
        <c:axId val="12778291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784832"/>
        <c:crosses val="autoZero"/>
        <c:lblAlgn val="ctr"/>
        <c:lblOffset val="100"/>
        <c:tickLblSkip val="1"/>
        <c:tickMarkSkip val="1"/>
      </c:catAx>
      <c:valAx>
        <c:axId val="1277848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チロシン当量（</a:t>
                </a:r>
                <a:r>
                  <a:rPr lang="el-GR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μ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ｇ／ｇ）</a:t>
                </a:r>
              </a:p>
            </c:rich>
          </c:tx>
          <c:layout>
            <c:manualLayout>
              <c:xMode val="edge"/>
              <c:yMode val="edge"/>
              <c:x val="3.292181069958848E-2"/>
              <c:y val="0.23097826086956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782912"/>
        <c:crosses val="autoZero"/>
        <c:crossBetween val="between"/>
      </c:valAx>
      <c:catAx>
        <c:axId val="133111808"/>
        <c:scaling>
          <c:orientation val="minMax"/>
        </c:scaling>
        <c:delete val="1"/>
        <c:axPos val="b"/>
        <c:tickLblPos val="none"/>
        <c:crossAx val="133113344"/>
        <c:crosses val="autoZero"/>
        <c:lblAlgn val="ctr"/>
        <c:lblOffset val="100"/>
      </c:catAx>
      <c:valAx>
        <c:axId val="133113344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ゲル強度（</a:t>
                </a:r>
                <a:r>
                  <a:rPr lang="en-US" altLang="en-US"/>
                  <a:t>ｇ・ｍｍ）</a:t>
                </a:r>
              </a:p>
            </c:rich>
          </c:tx>
          <c:layout>
            <c:manualLayout>
              <c:xMode val="edge"/>
              <c:yMode val="edge"/>
              <c:x val="0.92387025695862091"/>
              <c:y val="0.266304347826086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11180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49014397891618"/>
          <c:y val="0.91847826086956519"/>
          <c:w val="0.46502144022120689"/>
          <c:h val="6.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6083952696934822"/>
          <c:y val="0.10358565737051816"/>
          <c:w val="0.78321856611161056"/>
          <c:h val="0.61354581673306996"/>
        </c:manualLayout>
      </c:layout>
      <c:scatterChart>
        <c:scatterStyle val="lineMarker"/>
        <c:ser>
          <c:idx val="0"/>
          <c:order val="0"/>
          <c:tx>
            <c:strRef>
              <c:f>破断強度A2!$A$9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破断強度A2!$B$10:$E$10</c:f>
                <c:numCache>
                  <c:formatCode>General</c:formatCode>
                  <c:ptCount val="4"/>
                  <c:pt idx="0">
                    <c:v>2.0816659994660598</c:v>
                  </c:pt>
                  <c:pt idx="1">
                    <c:v>11.503622617824957</c:v>
                  </c:pt>
                  <c:pt idx="2">
                    <c:v>13.527749258468683</c:v>
                  </c:pt>
                  <c:pt idx="3">
                    <c:v>24.331050121192877</c:v>
                  </c:pt>
                </c:numCache>
              </c:numRef>
            </c:plus>
            <c:minus>
              <c:numRef>
                <c:f>破断強度A2!$B$10:$E$10</c:f>
                <c:numCache>
                  <c:formatCode>General</c:formatCode>
                  <c:ptCount val="4"/>
                  <c:pt idx="0">
                    <c:v>2.0816659994660598</c:v>
                  </c:pt>
                  <c:pt idx="1">
                    <c:v>11.503622617824957</c:v>
                  </c:pt>
                  <c:pt idx="2">
                    <c:v>13.527749258468683</c:v>
                  </c:pt>
                  <c:pt idx="3">
                    <c:v>24.331050121192877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破断強度A2!$B$8:$E$8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破断強度A2!$B$9:$E$9</c:f>
              <c:numCache>
                <c:formatCode>General</c:formatCode>
                <c:ptCount val="4"/>
                <c:pt idx="0">
                  <c:v>64.333333333333329</c:v>
                </c:pt>
                <c:pt idx="1">
                  <c:v>104.33333333333333</c:v>
                </c:pt>
                <c:pt idx="2">
                  <c:v>195</c:v>
                </c:pt>
                <c:pt idx="3">
                  <c:v>400</c:v>
                </c:pt>
              </c:numCache>
            </c:numRef>
          </c:yVal>
        </c:ser>
        <c:axId val="31665152"/>
        <c:axId val="133395584"/>
      </c:scatterChart>
      <c:valAx>
        <c:axId val="31665152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319445209208982"/>
              <c:y val="0.848605577689243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395584"/>
        <c:crosses val="autoZero"/>
        <c:crossBetween val="midCat"/>
        <c:majorUnit val="10"/>
      </c:valAx>
      <c:valAx>
        <c:axId val="13339558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破断強度（</a:t>
                </a:r>
                <a:r>
                  <a:rPr lang="en-US" altLang="en-US"/>
                  <a:t>ｇ）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227091633466135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6651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6511676738082158"/>
          <c:y val="3.606557377049180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6046529849348082"/>
          <c:y val="0.19016393442622992"/>
          <c:w val="0.78372182017830438"/>
          <c:h val="0.57704918032786889"/>
        </c:manualLayout>
      </c:layout>
      <c:scatterChart>
        <c:scatterStyle val="lineMarker"/>
        <c:ser>
          <c:idx val="0"/>
          <c:order val="0"/>
          <c:tx>
            <c:strRef>
              <c:f>破断強度A2!$A$19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破断強度A2!$B$20:$E$20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0.75</c:v>
                  </c:pt>
                  <c:pt idx="2">
                    <c:v>0.4330127018922193</c:v>
                  </c:pt>
                  <c:pt idx="3">
                    <c:v>0.8660254037844386</c:v>
                  </c:pt>
                </c:numCache>
              </c:numRef>
            </c:plus>
            <c:minus>
              <c:numRef>
                <c:f>破断強度A2!$B$20:$E$20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0.75</c:v>
                  </c:pt>
                  <c:pt idx="2">
                    <c:v>0.4330127018922193</c:v>
                  </c:pt>
                  <c:pt idx="3">
                    <c:v>0.8660254037844386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破断強度A2!$B$18:$E$18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破断強度A2!$B$19:$E$19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3.5</c:v>
                </c:pt>
                <c:pt idx="3">
                  <c:v>3.5</c:v>
                </c:pt>
              </c:numCache>
            </c:numRef>
          </c:yVal>
        </c:ser>
        <c:axId val="133423872"/>
        <c:axId val="133425792"/>
      </c:scatterChart>
      <c:valAx>
        <c:axId val="133423872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209351156686807"/>
              <c:y val="0.875409836065573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25792"/>
        <c:crosses val="autoZero"/>
        <c:crossBetween val="midCat"/>
        <c:majorUnit val="10"/>
      </c:valAx>
      <c:valAx>
        <c:axId val="1334257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破断凹み（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7209302325581395E-2"/>
              <c:y val="0.301639344262295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238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948758806724474"/>
          <c:y val="0.10400020312539671"/>
          <c:w val="0.76457050501371515"/>
          <c:h val="0.6120011953148361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破断強度A2!$B$40:$E$40</c:f>
                <c:numCache>
                  <c:formatCode>General</c:formatCode>
                  <c:ptCount val="4"/>
                  <c:pt idx="0">
                    <c:v>6.2449979983983983</c:v>
                  </c:pt>
                  <c:pt idx="1">
                    <c:v>113.02626907051298</c:v>
                  </c:pt>
                  <c:pt idx="2">
                    <c:v>124.25201205614339</c:v>
                  </c:pt>
                  <c:pt idx="3">
                    <c:v>406.29053643913488</c:v>
                  </c:pt>
                </c:numCache>
              </c:numRef>
            </c:plus>
            <c:minus>
              <c:numRef>
                <c:f>破断強度A2!$B$40:$E$40</c:f>
                <c:numCache>
                  <c:formatCode>General</c:formatCode>
                  <c:ptCount val="4"/>
                  <c:pt idx="0">
                    <c:v>6.2449979983983983</c:v>
                  </c:pt>
                  <c:pt idx="1">
                    <c:v>113.02626907051298</c:v>
                  </c:pt>
                  <c:pt idx="2">
                    <c:v>124.25201205614339</c:v>
                  </c:pt>
                  <c:pt idx="3">
                    <c:v>406.29053643913488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破断強度A2!$B$38:$E$38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破断強度A2!$B$39:$E$39</c:f>
              <c:numCache>
                <c:formatCode>General</c:formatCode>
                <c:ptCount val="4"/>
                <c:pt idx="0">
                  <c:v>193</c:v>
                </c:pt>
                <c:pt idx="1">
                  <c:v>318.75</c:v>
                </c:pt>
                <c:pt idx="2">
                  <c:v>685.75</c:v>
                </c:pt>
                <c:pt idx="3">
                  <c:v>1408</c:v>
                </c:pt>
              </c:numCache>
            </c:numRef>
          </c:yVal>
        </c:ser>
        <c:axId val="133454464"/>
        <c:axId val="133460736"/>
      </c:scatterChart>
      <c:valAx>
        <c:axId val="133454464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8251846141609916"/>
              <c:y val="0.848001679790026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60736"/>
        <c:crosses val="autoZero"/>
        <c:crossBetween val="midCat"/>
        <c:majorUnit val="10"/>
      </c:valAx>
      <c:valAx>
        <c:axId val="1334607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ゼリー強度（</a:t>
                </a:r>
                <a:r>
                  <a:rPr lang="en-US" altLang="en-US"/>
                  <a:t>ｇｗ・ｃｍ）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11200041994750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544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6083952696934833"/>
          <c:y val="0.1035856573705181"/>
          <c:w val="0.78321856611161056"/>
          <c:h val="0.6135458167330694"/>
        </c:manualLayout>
      </c:layout>
      <c:scatterChart>
        <c:scatterStyle val="lineMarker"/>
        <c:ser>
          <c:idx val="0"/>
          <c:order val="0"/>
          <c:tx>
            <c:strRef>
              <c:f>破断強度B1!$A$9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破断強度B1!$B$10:$E$10</c:f>
                <c:numCache>
                  <c:formatCode>General</c:formatCode>
                  <c:ptCount val="4"/>
                  <c:pt idx="0">
                    <c:v>9.8657657246326185</c:v>
                  </c:pt>
                  <c:pt idx="1">
                    <c:v>12.220201853215524</c:v>
                  </c:pt>
                  <c:pt idx="2">
                    <c:v>6.4291005073285428</c:v>
                  </c:pt>
                  <c:pt idx="3">
                    <c:v>11.532562594670797</c:v>
                  </c:pt>
                </c:numCache>
              </c:numRef>
            </c:plus>
            <c:minus>
              <c:numRef>
                <c:f>破断強度B1!$B$10:$E$10</c:f>
                <c:numCache>
                  <c:formatCode>General</c:formatCode>
                  <c:ptCount val="4"/>
                  <c:pt idx="0">
                    <c:v>9.8657657246326185</c:v>
                  </c:pt>
                  <c:pt idx="1">
                    <c:v>12.220201853215524</c:v>
                  </c:pt>
                  <c:pt idx="2">
                    <c:v>6.4291005073285428</c:v>
                  </c:pt>
                  <c:pt idx="3">
                    <c:v>11.532562594670797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破断強度B1!$B$8:$E$8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破断強度B1!$B$9:$E$9</c:f>
              <c:numCache>
                <c:formatCode>General</c:formatCode>
                <c:ptCount val="4"/>
                <c:pt idx="0">
                  <c:v>195.33333333333334</c:v>
                </c:pt>
                <c:pt idx="1">
                  <c:v>119.33333333333333</c:v>
                </c:pt>
                <c:pt idx="2">
                  <c:v>119.33333333333333</c:v>
                </c:pt>
                <c:pt idx="3">
                  <c:v>98</c:v>
                </c:pt>
              </c:numCache>
            </c:numRef>
          </c:yVal>
        </c:ser>
        <c:axId val="133473024"/>
        <c:axId val="133474944"/>
      </c:scatterChart>
      <c:valAx>
        <c:axId val="133473024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319445209208982"/>
              <c:y val="0.848605577689243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74944"/>
        <c:crosses val="autoZero"/>
        <c:crossBetween val="midCat"/>
        <c:majorUnit val="10"/>
      </c:valAx>
      <c:valAx>
        <c:axId val="1334749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破断強度（</a:t>
                </a:r>
                <a:r>
                  <a:rPr lang="en-US" altLang="en-US"/>
                  <a:t>ｇ）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227091633466135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730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6511676738082158"/>
          <c:y val="3.606557377049180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6046529849348068"/>
          <c:y val="0.19016393442622981"/>
          <c:w val="0.78372182017830383"/>
          <c:h val="0.57704918032786889"/>
        </c:manualLayout>
      </c:layout>
      <c:scatterChart>
        <c:scatterStyle val="lineMarker"/>
        <c:ser>
          <c:idx val="0"/>
          <c:order val="0"/>
          <c:tx>
            <c:strRef>
              <c:f>破断強度B1!$A$19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破断強度B1!$B$20:$E$20</c:f>
                <c:numCache>
                  <c:formatCode>General</c:formatCode>
                  <c:ptCount val="4"/>
                  <c:pt idx="0">
                    <c:v>0.78062474979979979</c:v>
                  </c:pt>
                  <c:pt idx="1">
                    <c:v>0.649519052838329</c:v>
                  </c:pt>
                  <c:pt idx="2">
                    <c:v>0.4330127018922193</c:v>
                  </c:pt>
                  <c:pt idx="3">
                    <c:v>0.8660254037844386</c:v>
                  </c:pt>
                </c:numCache>
              </c:numRef>
            </c:plus>
            <c:minus>
              <c:numRef>
                <c:f>破断強度B1!$B$20:$E$20</c:f>
                <c:numCache>
                  <c:formatCode>General</c:formatCode>
                  <c:ptCount val="4"/>
                  <c:pt idx="0">
                    <c:v>0.78062474979979979</c:v>
                  </c:pt>
                  <c:pt idx="1">
                    <c:v>0.649519052838329</c:v>
                  </c:pt>
                  <c:pt idx="2">
                    <c:v>0.4330127018922193</c:v>
                  </c:pt>
                  <c:pt idx="3">
                    <c:v>0.8660254037844386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破断強度B1!$B$18:$E$18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破断強度B1!$B$19:$E$19</c:f>
              <c:numCache>
                <c:formatCode>General</c:formatCode>
                <c:ptCount val="4"/>
                <c:pt idx="0">
                  <c:v>12.5</c:v>
                </c:pt>
                <c:pt idx="1">
                  <c:v>9.375</c:v>
                </c:pt>
                <c:pt idx="2">
                  <c:v>7.75</c:v>
                </c:pt>
                <c:pt idx="3">
                  <c:v>6.5</c:v>
                </c:pt>
              </c:numCache>
            </c:numRef>
          </c:yVal>
        </c:ser>
        <c:axId val="133511424"/>
        <c:axId val="133542272"/>
      </c:scatterChart>
      <c:valAx>
        <c:axId val="133511424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7209351156686807"/>
              <c:y val="0.875409836065573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542272"/>
        <c:crosses val="autoZero"/>
        <c:crossBetween val="midCat"/>
        <c:majorUnit val="10"/>
      </c:valAx>
      <c:valAx>
        <c:axId val="1335422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破断凹み（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7209302325581395E-2"/>
              <c:y val="0.301639344262295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5114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948758806724452"/>
          <c:y val="0.10400020312539671"/>
          <c:w val="0.76457050501371515"/>
          <c:h val="0.61200119531483566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破断強度B1!$B$40:$E$40</c:f>
                <c:numCache>
                  <c:formatCode>General</c:formatCode>
                  <c:ptCount val="4"/>
                  <c:pt idx="0">
                    <c:v>102.78101721621556</c:v>
                  </c:pt>
                  <c:pt idx="1">
                    <c:v>147.20457703481912</c:v>
                  </c:pt>
                  <c:pt idx="2">
                    <c:v>7.5498344352707498</c:v>
                  </c:pt>
                  <c:pt idx="3">
                    <c:v>148.46464225531949</c:v>
                  </c:pt>
                </c:numCache>
              </c:numRef>
            </c:plus>
            <c:minus>
              <c:numRef>
                <c:f>破断強度B1!$B$40:$E$40</c:f>
                <c:numCache>
                  <c:formatCode>General</c:formatCode>
                  <c:ptCount val="4"/>
                  <c:pt idx="0">
                    <c:v>102.78101721621556</c:v>
                  </c:pt>
                  <c:pt idx="1">
                    <c:v>147.20457703481912</c:v>
                  </c:pt>
                  <c:pt idx="2">
                    <c:v>7.5498344352707498</c:v>
                  </c:pt>
                  <c:pt idx="3">
                    <c:v>148.46464225531949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破断強度B1!$B$38:$E$38</c:f>
              <c:numCache>
                <c:formatCode>General</c:formatCode>
                <c:ptCount val="4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80</c:v>
                </c:pt>
              </c:numCache>
            </c:numRef>
          </c:xVal>
          <c:yVal>
            <c:numRef>
              <c:f>破断強度B1!$B$39:$E$39</c:f>
              <c:numCache>
                <c:formatCode>General</c:formatCode>
                <c:ptCount val="4"/>
                <c:pt idx="0">
                  <c:v>2437.75</c:v>
                </c:pt>
                <c:pt idx="1">
                  <c:v>1119.75</c:v>
                </c:pt>
                <c:pt idx="2">
                  <c:v>923</c:v>
                </c:pt>
                <c:pt idx="3">
                  <c:v>641.5</c:v>
                </c:pt>
              </c:numCache>
            </c:numRef>
          </c:yVal>
        </c:ser>
        <c:axId val="133583232"/>
        <c:axId val="133585152"/>
      </c:scatterChart>
      <c:valAx>
        <c:axId val="133583232"/>
        <c:scaling>
          <c:orientation val="minMax"/>
          <c:max val="90"/>
          <c:min val="3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温度（℃）</a:t>
                </a:r>
              </a:p>
            </c:rich>
          </c:tx>
          <c:layout>
            <c:manualLayout>
              <c:xMode val="edge"/>
              <c:yMode val="edge"/>
              <c:x val="0.48251846141609916"/>
              <c:y val="0.848001679790026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585152"/>
        <c:crosses val="autoZero"/>
        <c:crossBetween val="midCat"/>
        <c:majorUnit val="10"/>
      </c:valAx>
      <c:valAx>
        <c:axId val="1335851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ゼリー強度（</a:t>
                </a:r>
                <a:r>
                  <a:rPr lang="en-US" altLang="en-US"/>
                  <a:t>ｇｗ・ｃｍ）</a:t>
                </a:r>
              </a:p>
            </c:rich>
          </c:tx>
          <c:layout>
            <c:manualLayout>
              <c:xMode val="edge"/>
              <c:yMode val="edge"/>
              <c:x val="3.7296037296037296E-2"/>
              <c:y val="0.11200041994750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5832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11</xdr:col>
      <xdr:colOff>666750</xdr:colOff>
      <xdr:row>14</xdr:row>
      <xdr:rowOff>9525</xdr:rowOff>
    </xdr:to>
    <xdr:graphicFrame macro="">
      <xdr:nvGraphicFramePr>
        <xdr:cNvPr id="9780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14</xdr:row>
      <xdr:rowOff>0</xdr:rowOff>
    </xdr:from>
    <xdr:to>
      <xdr:col>11</xdr:col>
      <xdr:colOff>676275</xdr:colOff>
      <xdr:row>30</xdr:row>
      <xdr:rowOff>161925</xdr:rowOff>
    </xdr:to>
    <xdr:graphicFrame macro="">
      <xdr:nvGraphicFramePr>
        <xdr:cNvPr id="9780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31</xdr:row>
      <xdr:rowOff>9525</xdr:rowOff>
    </xdr:from>
    <xdr:to>
      <xdr:col>11</xdr:col>
      <xdr:colOff>666750</xdr:colOff>
      <xdr:row>44</xdr:row>
      <xdr:rowOff>161925</xdr:rowOff>
    </xdr:to>
    <xdr:graphicFrame macro="">
      <xdr:nvGraphicFramePr>
        <xdr:cNvPr id="97800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0.50024</cdr:x>
      <cdr:y>0.54111</cdr:y>
    </cdr:from>
    <cdr:to>
      <cdr:x>0.51831</cdr:x>
      <cdr:y>0.59238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6815" y="1580325"/>
          <a:ext cx="74185" cy="149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11</xdr:col>
      <xdr:colOff>666750</xdr:colOff>
      <xdr:row>14</xdr:row>
      <xdr:rowOff>9525</xdr:rowOff>
    </xdr:to>
    <xdr:graphicFrame macro="">
      <xdr:nvGraphicFramePr>
        <xdr:cNvPr id="9984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14</xdr:row>
      <xdr:rowOff>0</xdr:rowOff>
    </xdr:from>
    <xdr:to>
      <xdr:col>11</xdr:col>
      <xdr:colOff>676275</xdr:colOff>
      <xdr:row>30</xdr:row>
      <xdr:rowOff>161925</xdr:rowOff>
    </xdr:to>
    <xdr:graphicFrame macro="">
      <xdr:nvGraphicFramePr>
        <xdr:cNvPr id="9984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31</xdr:row>
      <xdr:rowOff>9525</xdr:rowOff>
    </xdr:from>
    <xdr:to>
      <xdr:col>11</xdr:col>
      <xdr:colOff>666750</xdr:colOff>
      <xdr:row>44</xdr:row>
      <xdr:rowOff>161925</xdr:rowOff>
    </xdr:to>
    <xdr:graphicFrame macro="">
      <xdr:nvGraphicFramePr>
        <xdr:cNvPr id="9984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0.50024</cdr:x>
      <cdr:y>0.54111</cdr:y>
    </cdr:from>
    <cdr:to>
      <cdr:x>0.51831</cdr:x>
      <cdr:y>0.59238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6815" y="1580325"/>
          <a:ext cx="74185" cy="149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11</xdr:col>
      <xdr:colOff>666750</xdr:colOff>
      <xdr:row>14</xdr:row>
      <xdr:rowOff>9525</xdr:rowOff>
    </xdr:to>
    <xdr:graphicFrame macro="">
      <xdr:nvGraphicFramePr>
        <xdr:cNvPr id="10025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14</xdr:row>
      <xdr:rowOff>0</xdr:rowOff>
    </xdr:from>
    <xdr:to>
      <xdr:col>11</xdr:col>
      <xdr:colOff>676275</xdr:colOff>
      <xdr:row>30</xdr:row>
      <xdr:rowOff>161925</xdr:rowOff>
    </xdr:to>
    <xdr:graphicFrame macro="">
      <xdr:nvGraphicFramePr>
        <xdr:cNvPr id="10025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31</xdr:row>
      <xdr:rowOff>9525</xdr:rowOff>
    </xdr:from>
    <xdr:to>
      <xdr:col>11</xdr:col>
      <xdr:colOff>666750</xdr:colOff>
      <xdr:row>44</xdr:row>
      <xdr:rowOff>161925</xdr:rowOff>
    </xdr:to>
    <xdr:graphicFrame macro="">
      <xdr:nvGraphicFramePr>
        <xdr:cNvPr id="10025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0.50024</cdr:x>
      <cdr:y>0.54111</cdr:y>
    </cdr:from>
    <cdr:to>
      <cdr:x>0.51831</cdr:x>
      <cdr:y>0.59238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6815" y="1580325"/>
          <a:ext cx="74185" cy="149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11</xdr:col>
      <xdr:colOff>666750</xdr:colOff>
      <xdr:row>14</xdr:row>
      <xdr:rowOff>9525</xdr:rowOff>
    </xdr:to>
    <xdr:graphicFrame macro="">
      <xdr:nvGraphicFramePr>
        <xdr:cNvPr id="44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14</xdr:row>
      <xdr:rowOff>0</xdr:rowOff>
    </xdr:from>
    <xdr:to>
      <xdr:col>11</xdr:col>
      <xdr:colOff>676275</xdr:colOff>
      <xdr:row>30</xdr:row>
      <xdr:rowOff>161925</xdr:rowOff>
    </xdr:to>
    <xdr:graphicFrame macro="">
      <xdr:nvGraphicFramePr>
        <xdr:cNvPr id="446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31</xdr:row>
      <xdr:rowOff>9525</xdr:rowOff>
    </xdr:from>
    <xdr:to>
      <xdr:col>11</xdr:col>
      <xdr:colOff>666750</xdr:colOff>
      <xdr:row>44</xdr:row>
      <xdr:rowOff>161925</xdr:rowOff>
    </xdr:to>
    <xdr:graphicFrame macro="">
      <xdr:nvGraphicFramePr>
        <xdr:cNvPr id="44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0.50024</cdr:x>
      <cdr:y>0.54111</cdr:y>
    </cdr:from>
    <cdr:to>
      <cdr:x>0.51831</cdr:x>
      <cdr:y>0.59238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6815" y="1580325"/>
          <a:ext cx="74185" cy="149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8</xdr:row>
      <xdr:rowOff>85725</xdr:rowOff>
    </xdr:from>
    <xdr:to>
      <xdr:col>12</xdr:col>
      <xdr:colOff>638175</xdr:colOff>
      <xdr:row>28</xdr:row>
      <xdr:rowOff>161925</xdr:rowOff>
    </xdr:to>
    <xdr:graphicFrame macro="">
      <xdr:nvGraphicFramePr>
        <xdr:cNvPr id="52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8</xdr:row>
      <xdr:rowOff>85725</xdr:rowOff>
    </xdr:from>
    <xdr:to>
      <xdr:col>12</xdr:col>
      <xdr:colOff>638175</xdr:colOff>
      <xdr:row>28</xdr:row>
      <xdr:rowOff>161925</xdr:rowOff>
    </xdr:to>
    <xdr:graphicFrame macro="">
      <xdr:nvGraphicFramePr>
        <xdr:cNvPr id="10916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8</xdr:row>
      <xdr:rowOff>85725</xdr:rowOff>
    </xdr:from>
    <xdr:to>
      <xdr:col>12</xdr:col>
      <xdr:colOff>638175</xdr:colOff>
      <xdr:row>28</xdr:row>
      <xdr:rowOff>161925</xdr:rowOff>
    </xdr:to>
    <xdr:graphicFrame macro="">
      <xdr:nvGraphicFramePr>
        <xdr:cNvPr id="10936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0.50024</cdr:x>
      <cdr:y>0.54111</cdr:y>
    </cdr:from>
    <cdr:to>
      <cdr:x>0.51831</cdr:x>
      <cdr:y>0.59238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6815" y="1580325"/>
          <a:ext cx="74185" cy="149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8</xdr:row>
      <xdr:rowOff>85725</xdr:rowOff>
    </xdr:from>
    <xdr:to>
      <xdr:col>12</xdr:col>
      <xdr:colOff>638175</xdr:colOff>
      <xdr:row>28</xdr:row>
      <xdr:rowOff>161925</xdr:rowOff>
    </xdr:to>
    <xdr:graphicFrame macro="">
      <xdr:nvGraphicFramePr>
        <xdr:cNvPr id="10957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8</xdr:row>
      <xdr:rowOff>85725</xdr:rowOff>
    </xdr:from>
    <xdr:to>
      <xdr:col>12</xdr:col>
      <xdr:colOff>638175</xdr:colOff>
      <xdr:row>28</xdr:row>
      <xdr:rowOff>161925</xdr:rowOff>
    </xdr:to>
    <xdr:graphicFrame macro="">
      <xdr:nvGraphicFramePr>
        <xdr:cNvPr id="10977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8</xdr:row>
      <xdr:rowOff>85725</xdr:rowOff>
    </xdr:from>
    <xdr:to>
      <xdr:col>12</xdr:col>
      <xdr:colOff>638175</xdr:colOff>
      <xdr:row>28</xdr:row>
      <xdr:rowOff>161925</xdr:rowOff>
    </xdr:to>
    <xdr:graphicFrame macro="">
      <xdr:nvGraphicFramePr>
        <xdr:cNvPr id="10998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8</xdr:row>
      <xdr:rowOff>85725</xdr:rowOff>
    </xdr:from>
    <xdr:to>
      <xdr:col>12</xdr:col>
      <xdr:colOff>638175</xdr:colOff>
      <xdr:row>28</xdr:row>
      <xdr:rowOff>161925</xdr:rowOff>
    </xdr:to>
    <xdr:graphicFrame macro="">
      <xdr:nvGraphicFramePr>
        <xdr:cNvPr id="11325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8</xdr:row>
      <xdr:rowOff>85725</xdr:rowOff>
    </xdr:from>
    <xdr:to>
      <xdr:col>12</xdr:col>
      <xdr:colOff>638175</xdr:colOff>
      <xdr:row>28</xdr:row>
      <xdr:rowOff>161925</xdr:rowOff>
    </xdr:to>
    <xdr:graphicFrame macro="">
      <xdr:nvGraphicFramePr>
        <xdr:cNvPr id="11346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11</xdr:col>
      <xdr:colOff>666750</xdr:colOff>
      <xdr:row>14</xdr:row>
      <xdr:rowOff>9525</xdr:rowOff>
    </xdr:to>
    <xdr:graphicFrame macro="">
      <xdr:nvGraphicFramePr>
        <xdr:cNvPr id="982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14</xdr:row>
      <xdr:rowOff>0</xdr:rowOff>
    </xdr:from>
    <xdr:to>
      <xdr:col>11</xdr:col>
      <xdr:colOff>676275</xdr:colOff>
      <xdr:row>30</xdr:row>
      <xdr:rowOff>161925</xdr:rowOff>
    </xdr:to>
    <xdr:graphicFrame macro="">
      <xdr:nvGraphicFramePr>
        <xdr:cNvPr id="9821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31</xdr:row>
      <xdr:rowOff>9525</xdr:rowOff>
    </xdr:from>
    <xdr:to>
      <xdr:col>11</xdr:col>
      <xdr:colOff>666750</xdr:colOff>
      <xdr:row>44</xdr:row>
      <xdr:rowOff>161925</xdr:rowOff>
    </xdr:to>
    <xdr:graphicFrame macro="">
      <xdr:nvGraphicFramePr>
        <xdr:cNvPr id="9821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0.50024</cdr:x>
      <cdr:y>0.54111</cdr:y>
    </cdr:from>
    <cdr:to>
      <cdr:x>0.51831</cdr:x>
      <cdr:y>0.59238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6815" y="1580325"/>
          <a:ext cx="74185" cy="149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11</xdr:col>
      <xdr:colOff>666750</xdr:colOff>
      <xdr:row>14</xdr:row>
      <xdr:rowOff>9525</xdr:rowOff>
    </xdr:to>
    <xdr:graphicFrame macro="">
      <xdr:nvGraphicFramePr>
        <xdr:cNvPr id="986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14</xdr:row>
      <xdr:rowOff>0</xdr:rowOff>
    </xdr:from>
    <xdr:to>
      <xdr:col>11</xdr:col>
      <xdr:colOff>676275</xdr:colOff>
      <xdr:row>30</xdr:row>
      <xdr:rowOff>161925</xdr:rowOff>
    </xdr:to>
    <xdr:graphicFrame macro="">
      <xdr:nvGraphicFramePr>
        <xdr:cNvPr id="9861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31</xdr:row>
      <xdr:rowOff>9525</xdr:rowOff>
    </xdr:from>
    <xdr:to>
      <xdr:col>11</xdr:col>
      <xdr:colOff>666750</xdr:colOff>
      <xdr:row>44</xdr:row>
      <xdr:rowOff>161925</xdr:rowOff>
    </xdr:to>
    <xdr:graphicFrame macro="">
      <xdr:nvGraphicFramePr>
        <xdr:cNvPr id="9861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0.50024</cdr:x>
      <cdr:y>0.54111</cdr:y>
    </cdr:from>
    <cdr:to>
      <cdr:x>0.51831</cdr:x>
      <cdr:y>0.59238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6815" y="1580325"/>
          <a:ext cx="74185" cy="149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11</xdr:col>
      <xdr:colOff>666750</xdr:colOff>
      <xdr:row>14</xdr:row>
      <xdr:rowOff>9525</xdr:rowOff>
    </xdr:to>
    <xdr:graphicFrame macro="">
      <xdr:nvGraphicFramePr>
        <xdr:cNvPr id="990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14</xdr:row>
      <xdr:rowOff>0</xdr:rowOff>
    </xdr:from>
    <xdr:to>
      <xdr:col>11</xdr:col>
      <xdr:colOff>676275</xdr:colOff>
      <xdr:row>30</xdr:row>
      <xdr:rowOff>161925</xdr:rowOff>
    </xdr:to>
    <xdr:graphicFrame macro="">
      <xdr:nvGraphicFramePr>
        <xdr:cNvPr id="9902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31</xdr:row>
      <xdr:rowOff>9525</xdr:rowOff>
    </xdr:from>
    <xdr:to>
      <xdr:col>11</xdr:col>
      <xdr:colOff>666750</xdr:colOff>
      <xdr:row>44</xdr:row>
      <xdr:rowOff>161925</xdr:rowOff>
    </xdr:to>
    <xdr:graphicFrame macro="">
      <xdr:nvGraphicFramePr>
        <xdr:cNvPr id="9902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0.50024</cdr:x>
      <cdr:y>0.54111</cdr:y>
    </cdr:from>
    <cdr:to>
      <cdr:x>0.51831</cdr:x>
      <cdr:y>0.59238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6815" y="1580325"/>
          <a:ext cx="74185" cy="149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11</xdr:col>
      <xdr:colOff>666750</xdr:colOff>
      <xdr:row>14</xdr:row>
      <xdr:rowOff>9525</xdr:rowOff>
    </xdr:to>
    <xdr:graphicFrame macro="">
      <xdr:nvGraphicFramePr>
        <xdr:cNvPr id="994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14</xdr:row>
      <xdr:rowOff>0</xdr:rowOff>
    </xdr:from>
    <xdr:to>
      <xdr:col>11</xdr:col>
      <xdr:colOff>676275</xdr:colOff>
      <xdr:row>30</xdr:row>
      <xdr:rowOff>161925</xdr:rowOff>
    </xdr:to>
    <xdr:graphicFrame macro="">
      <xdr:nvGraphicFramePr>
        <xdr:cNvPr id="994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31</xdr:row>
      <xdr:rowOff>9525</xdr:rowOff>
    </xdr:from>
    <xdr:to>
      <xdr:col>11</xdr:col>
      <xdr:colOff>666750</xdr:colOff>
      <xdr:row>44</xdr:row>
      <xdr:rowOff>161925</xdr:rowOff>
    </xdr:to>
    <xdr:graphicFrame macro="">
      <xdr:nvGraphicFramePr>
        <xdr:cNvPr id="9943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0"/>
  <sheetViews>
    <sheetView tabSelected="1" workbookViewId="0">
      <selection activeCell="B4" sqref="B4"/>
    </sheetView>
  </sheetViews>
  <sheetFormatPr defaultRowHeight="13.5"/>
  <cols>
    <col min="1" max="1" width="12.25" customWidth="1"/>
  </cols>
  <sheetData>
    <row r="2" spans="1:11">
      <c r="A2" t="s">
        <v>5</v>
      </c>
    </row>
    <row r="3" spans="1:11">
      <c r="A3" s="1"/>
      <c r="B3" s="1" t="s">
        <v>13</v>
      </c>
      <c r="C3" s="1" t="s">
        <v>6</v>
      </c>
      <c r="D3" s="1" t="s">
        <v>7</v>
      </c>
      <c r="E3" s="1" t="s">
        <v>8</v>
      </c>
      <c r="G3" s="7"/>
      <c r="H3" s="7"/>
      <c r="I3" s="7"/>
      <c r="J3" s="7"/>
      <c r="K3" s="7"/>
    </row>
    <row r="4" spans="1:11">
      <c r="A4" s="4" t="s">
        <v>28</v>
      </c>
      <c r="B4" s="11">
        <v>62</v>
      </c>
      <c r="C4" s="11">
        <v>104</v>
      </c>
      <c r="D4" s="11">
        <v>182</v>
      </c>
      <c r="E4" s="11">
        <v>372</v>
      </c>
      <c r="G4" s="7"/>
      <c r="H4" s="7"/>
      <c r="I4" s="7"/>
      <c r="J4" s="7"/>
      <c r="K4" s="7"/>
    </row>
    <row r="5" spans="1:11">
      <c r="A5" s="4" t="s">
        <v>29</v>
      </c>
      <c r="B5" s="11">
        <v>65</v>
      </c>
      <c r="C5" s="11">
        <v>93</v>
      </c>
      <c r="D5" s="11">
        <v>194</v>
      </c>
      <c r="E5" s="11">
        <v>416</v>
      </c>
      <c r="G5" s="7"/>
      <c r="H5" s="7"/>
      <c r="I5" s="7"/>
      <c r="J5" s="7"/>
      <c r="K5" s="7"/>
    </row>
    <row r="6" spans="1:11">
      <c r="A6" s="4" t="s">
        <v>30</v>
      </c>
      <c r="B6" s="11">
        <v>66</v>
      </c>
      <c r="C6" s="11">
        <v>116</v>
      </c>
      <c r="D6" s="11">
        <v>209</v>
      </c>
      <c r="E6" s="11">
        <v>412</v>
      </c>
      <c r="G6" s="7"/>
      <c r="H6" s="7"/>
      <c r="I6" s="7"/>
      <c r="J6" s="7"/>
      <c r="K6" s="7"/>
    </row>
    <row r="7" spans="1:11">
      <c r="G7" s="7"/>
      <c r="H7" s="7"/>
      <c r="I7" s="7"/>
      <c r="J7" s="7"/>
      <c r="K7" s="7"/>
    </row>
    <row r="8" spans="1:11">
      <c r="A8" s="1" t="s">
        <v>36</v>
      </c>
      <c r="B8" s="1">
        <v>40</v>
      </c>
      <c r="C8" s="1">
        <v>50</v>
      </c>
      <c r="D8" s="1">
        <v>60</v>
      </c>
      <c r="E8" s="1">
        <v>80</v>
      </c>
      <c r="G8" s="7"/>
      <c r="H8" s="7"/>
      <c r="I8" s="7"/>
      <c r="J8" s="7"/>
      <c r="K8" s="7"/>
    </row>
    <row r="9" spans="1:11">
      <c r="A9" s="1" t="s">
        <v>9</v>
      </c>
      <c r="B9" s="1">
        <f>AVERAGE(B4:B6)</f>
        <v>64.333333333333329</v>
      </c>
      <c r="C9" s="1">
        <f>AVERAGE(C4:C6)</f>
        <v>104.33333333333333</v>
      </c>
      <c r="D9" s="1">
        <f>AVERAGE(D4:D6)</f>
        <v>195</v>
      </c>
      <c r="E9" s="1">
        <f>AVERAGE(E4:E6)</f>
        <v>400</v>
      </c>
      <c r="G9" s="7"/>
      <c r="H9" s="7"/>
      <c r="I9" s="7"/>
      <c r="J9" s="7"/>
      <c r="K9" s="7"/>
    </row>
    <row r="10" spans="1:11">
      <c r="A10" s="1" t="s">
        <v>10</v>
      </c>
      <c r="B10" s="1">
        <f>STDEV(B4:B6)</f>
        <v>2.0816659994660598</v>
      </c>
      <c r="C10" s="1">
        <f>STDEV(C4:C6)</f>
        <v>11.503622617824957</v>
      </c>
      <c r="D10" s="1">
        <f>STDEV(D4:D6)</f>
        <v>13.527749258468683</v>
      </c>
      <c r="E10" s="1">
        <f>STDEV(E4:E6)</f>
        <v>24.331050121192877</v>
      </c>
      <c r="G10" s="7"/>
      <c r="H10" s="7"/>
      <c r="I10" s="7"/>
      <c r="J10" s="7"/>
      <c r="K10" s="7"/>
    </row>
    <row r="12" spans="1:11">
      <c r="A12" t="s">
        <v>11</v>
      </c>
    </row>
    <row r="13" spans="1:11">
      <c r="A13" s="1"/>
      <c r="B13" s="1" t="s">
        <v>13</v>
      </c>
      <c r="C13" s="1" t="s">
        <v>6</v>
      </c>
      <c r="D13" s="1" t="s">
        <v>7</v>
      </c>
      <c r="E13" s="1" t="s">
        <v>8</v>
      </c>
    </row>
    <row r="14" spans="1:11">
      <c r="A14" s="1" t="s">
        <v>31</v>
      </c>
      <c r="B14" s="11">
        <v>3</v>
      </c>
      <c r="C14" s="11">
        <v>3</v>
      </c>
      <c r="D14" s="11">
        <v>3</v>
      </c>
      <c r="E14" s="11">
        <v>3</v>
      </c>
    </row>
    <row r="15" spans="1:11">
      <c r="A15" s="1" t="s">
        <v>32</v>
      </c>
      <c r="B15" s="11">
        <v>3</v>
      </c>
      <c r="C15" s="11">
        <v>2.25</v>
      </c>
      <c r="D15" s="11">
        <v>3.75</v>
      </c>
      <c r="E15" s="11">
        <v>4.5</v>
      </c>
    </row>
    <row r="16" spans="1:11">
      <c r="A16" s="1" t="s">
        <v>33</v>
      </c>
      <c r="B16" s="11">
        <v>3</v>
      </c>
      <c r="C16" s="11">
        <v>3.75</v>
      </c>
      <c r="D16" s="11">
        <v>3.75</v>
      </c>
      <c r="E16" s="11">
        <v>3</v>
      </c>
    </row>
    <row r="18" spans="1:5">
      <c r="A18" s="1" t="s">
        <v>11</v>
      </c>
      <c r="B18" s="1">
        <v>40</v>
      </c>
      <c r="C18" s="1">
        <v>50</v>
      </c>
      <c r="D18" s="1">
        <v>60</v>
      </c>
      <c r="E18" s="1">
        <v>80</v>
      </c>
    </row>
    <row r="19" spans="1:5">
      <c r="A19" s="1" t="s">
        <v>9</v>
      </c>
      <c r="B19" s="1">
        <f>AVERAGE(B14:B16)</f>
        <v>3</v>
      </c>
      <c r="C19" s="1">
        <f>AVERAGE(C14:C16)</f>
        <v>3</v>
      </c>
      <c r="D19" s="1">
        <f>AVERAGE(D14:D16)</f>
        <v>3.5</v>
      </c>
      <c r="E19" s="1">
        <f>AVERAGE(E14:E16)</f>
        <v>3.5</v>
      </c>
    </row>
    <row r="20" spans="1:5">
      <c r="A20" s="1" t="s">
        <v>10</v>
      </c>
      <c r="B20" s="1">
        <f>STDEV(B14:B16)</f>
        <v>0</v>
      </c>
      <c r="C20" s="1">
        <f>STDEV(C14:C16)</f>
        <v>0.75</v>
      </c>
      <c r="D20" s="1">
        <f>STDEV(D14:D16)</f>
        <v>0.4330127018922193</v>
      </c>
      <c r="E20" s="1">
        <f>STDEV(E14:E16)</f>
        <v>0.8660254037844386</v>
      </c>
    </row>
    <row r="22" spans="1:5">
      <c r="A22" t="s">
        <v>37</v>
      </c>
    </row>
    <row r="23" spans="1:5">
      <c r="A23" s="1"/>
      <c r="B23" s="1">
        <v>40</v>
      </c>
      <c r="C23" s="1">
        <v>50</v>
      </c>
      <c r="D23" s="1">
        <v>60</v>
      </c>
      <c r="E23" s="1">
        <v>80</v>
      </c>
    </row>
    <row r="24" spans="1:5">
      <c r="A24" s="1" t="s">
        <v>9</v>
      </c>
      <c r="B24" s="1">
        <f>B9*B19</f>
        <v>193</v>
      </c>
      <c r="C24" s="1">
        <f>C9*C19</f>
        <v>313</v>
      </c>
      <c r="D24" s="1">
        <f>D9*D19</f>
        <v>682.5</v>
      </c>
      <c r="E24" s="1">
        <f>E9*E19</f>
        <v>1400</v>
      </c>
    </row>
    <row r="33" spans="1:5">
      <c r="A33" t="s">
        <v>12</v>
      </c>
    </row>
    <row r="34" spans="1:5">
      <c r="A34" s="1"/>
      <c r="B34" s="1" t="s">
        <v>13</v>
      </c>
      <c r="C34" s="1" t="s">
        <v>6</v>
      </c>
      <c r="D34" s="1" t="s">
        <v>7</v>
      </c>
      <c r="E34" s="1" t="s">
        <v>8</v>
      </c>
    </row>
    <row r="35" spans="1:5">
      <c r="A35" s="1">
        <v>1</v>
      </c>
      <c r="B35" s="4">
        <f t="shared" ref="B35:E37" si="0">B4*B14</f>
        <v>186</v>
      </c>
      <c r="C35" s="4">
        <f t="shared" si="0"/>
        <v>312</v>
      </c>
      <c r="D35" s="4">
        <f t="shared" si="0"/>
        <v>546</v>
      </c>
      <c r="E35" s="4">
        <f t="shared" si="0"/>
        <v>1116</v>
      </c>
    </row>
    <row r="36" spans="1:5">
      <c r="A36" s="1">
        <v>2</v>
      </c>
      <c r="B36" s="4">
        <f t="shared" si="0"/>
        <v>195</v>
      </c>
      <c r="C36" s="4">
        <f t="shared" si="0"/>
        <v>209.25</v>
      </c>
      <c r="D36" s="4">
        <f t="shared" si="0"/>
        <v>727.5</v>
      </c>
      <c r="E36" s="4">
        <f t="shared" si="0"/>
        <v>1872</v>
      </c>
    </row>
    <row r="37" spans="1:5">
      <c r="A37" s="1">
        <v>3</v>
      </c>
      <c r="B37" s="4">
        <f t="shared" si="0"/>
        <v>198</v>
      </c>
      <c r="C37" s="4">
        <f t="shared" si="0"/>
        <v>435</v>
      </c>
      <c r="D37" s="4">
        <f t="shared" si="0"/>
        <v>783.75</v>
      </c>
      <c r="E37" s="4">
        <f t="shared" si="0"/>
        <v>1236</v>
      </c>
    </row>
    <row r="38" spans="1:5">
      <c r="A38" s="1"/>
      <c r="B38" s="1">
        <v>40</v>
      </c>
      <c r="C38" s="1">
        <v>50</v>
      </c>
      <c r="D38" s="1">
        <v>60</v>
      </c>
      <c r="E38" s="1">
        <v>80</v>
      </c>
    </row>
    <row r="39" spans="1:5">
      <c r="A39" s="1" t="s">
        <v>9</v>
      </c>
      <c r="B39" s="1">
        <f>AVERAGE(B35:B37)</f>
        <v>193</v>
      </c>
      <c r="C39" s="1">
        <f>AVERAGE(C35:C37)</f>
        <v>318.75</v>
      </c>
      <c r="D39" s="1">
        <f>AVERAGE(D35:D37)</f>
        <v>685.75</v>
      </c>
      <c r="E39" s="1">
        <f>AVERAGE(E35:E37)</f>
        <v>1408</v>
      </c>
    </row>
    <row r="40" spans="1:5">
      <c r="A40" s="1" t="s">
        <v>10</v>
      </c>
      <c r="B40" s="1">
        <f>STDEV(B35:B37)</f>
        <v>6.2449979983983983</v>
      </c>
      <c r="C40" s="1">
        <f>STDEV(C35:C37)</f>
        <v>113.02626907051298</v>
      </c>
      <c r="D40" s="1">
        <f>STDEV(D35:D37)</f>
        <v>124.25201205614339</v>
      </c>
      <c r="E40" s="1">
        <f>STDEV(E35:E37)</f>
        <v>406.29053643913488</v>
      </c>
    </row>
  </sheetData>
  <phoneticPr fontId="2"/>
  <pageMargins left="0.78700000000000003" right="0.78700000000000003" top="0.6" bottom="0.98399999999999999" header="0.51200000000000001" footer="0.51200000000000001"/>
  <pageSetup paperSize="9" scale="85" orientation="landscape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G8" sqref="G8"/>
    </sheetView>
  </sheetViews>
  <sheetFormatPr defaultRowHeight="13.5"/>
  <cols>
    <col min="1" max="1" width="12.5" customWidth="1"/>
    <col min="2" max="2" width="9.625" customWidth="1"/>
  </cols>
  <sheetData>
    <row r="1" spans="1:7">
      <c r="A1" t="s">
        <v>23</v>
      </c>
    </row>
    <row r="2" spans="1:7">
      <c r="A2" s="3"/>
      <c r="B2" t="s">
        <v>4</v>
      </c>
    </row>
    <row r="3" spans="1:7">
      <c r="A3" s="3"/>
      <c r="B3" s="2" t="s">
        <v>1</v>
      </c>
      <c r="C3" s="5">
        <v>89.043000000000006</v>
      </c>
      <c r="D3" t="s">
        <v>2</v>
      </c>
    </row>
    <row r="4" spans="1:7" ht="13.5" customHeight="1">
      <c r="A4" s="10"/>
      <c r="B4" s="3"/>
      <c r="C4" s="3"/>
      <c r="D4" s="3"/>
      <c r="E4" s="3"/>
      <c r="F4" s="3"/>
    </row>
    <row r="5" spans="1:7">
      <c r="B5" t="s">
        <v>38</v>
      </c>
    </row>
    <row r="6" spans="1:7">
      <c r="A6" s="1"/>
      <c r="B6" s="1" t="s">
        <v>22</v>
      </c>
      <c r="C6" s="1" t="s">
        <v>34</v>
      </c>
      <c r="D6" s="1" t="s">
        <v>13</v>
      </c>
      <c r="E6" s="1" t="s">
        <v>6</v>
      </c>
      <c r="F6" s="1" t="s">
        <v>7</v>
      </c>
      <c r="G6" s="1" t="s">
        <v>8</v>
      </c>
    </row>
    <row r="7" spans="1:7">
      <c r="A7" s="1" t="s">
        <v>3</v>
      </c>
      <c r="B7" s="13">
        <v>3.2000000000000001E-2</v>
      </c>
      <c r="C7" s="13">
        <v>0.438</v>
      </c>
      <c r="D7" s="13">
        <v>0.66300000000000003</v>
      </c>
      <c r="E7" s="13">
        <v>0.72499999999999998</v>
      </c>
      <c r="F7" s="13">
        <v>0.79600000000000004</v>
      </c>
      <c r="G7" s="13">
        <v>0.56999999999999995</v>
      </c>
    </row>
    <row r="8" spans="1:7" ht="27">
      <c r="A8" s="8" t="s">
        <v>0</v>
      </c>
      <c r="B8" s="6">
        <f t="shared" ref="B8:G8" si="0">B7-$B7</f>
        <v>0</v>
      </c>
      <c r="C8" s="6">
        <f t="shared" si="0"/>
        <v>0.40600000000000003</v>
      </c>
      <c r="D8" s="6">
        <f t="shared" si="0"/>
        <v>0.63100000000000001</v>
      </c>
      <c r="E8" s="6">
        <f t="shared" si="0"/>
        <v>0.69299999999999995</v>
      </c>
      <c r="F8" s="6">
        <f t="shared" si="0"/>
        <v>0.76400000000000001</v>
      </c>
      <c r="G8" s="6">
        <f t="shared" si="0"/>
        <v>0.53799999999999992</v>
      </c>
    </row>
    <row r="11" spans="1:7">
      <c r="A11" t="s">
        <v>26</v>
      </c>
    </row>
    <row r="12" spans="1:7">
      <c r="B12" t="s">
        <v>27</v>
      </c>
    </row>
    <row r="13" spans="1:7">
      <c r="A13" s="1"/>
      <c r="B13" s="1" t="s">
        <v>34</v>
      </c>
      <c r="C13" s="1">
        <v>40</v>
      </c>
      <c r="D13" s="1">
        <v>50</v>
      </c>
      <c r="E13" s="1">
        <v>60</v>
      </c>
      <c r="F13" s="1">
        <v>80</v>
      </c>
    </row>
    <row r="14" spans="1:7">
      <c r="A14" s="1" t="s">
        <v>26</v>
      </c>
      <c r="B14" s="9">
        <f>$C3*C8*10</f>
        <v>361.51458000000002</v>
      </c>
      <c r="C14" s="9">
        <f>$C3*D8*10</f>
        <v>561.86133000000007</v>
      </c>
      <c r="D14" s="9">
        <f>$C3*E8*10</f>
        <v>617.06799000000001</v>
      </c>
      <c r="E14" s="9">
        <f>$C3*F8*10</f>
        <v>680.28852000000006</v>
      </c>
      <c r="F14" s="9">
        <f>$C3*G8*10</f>
        <v>479.05133999999998</v>
      </c>
    </row>
    <row r="15" spans="1:7">
      <c r="A15" s="1" t="s">
        <v>37</v>
      </c>
      <c r="B15" s="1">
        <v>0</v>
      </c>
      <c r="C15" s="1">
        <f>破断強度A2!B24</f>
        <v>193</v>
      </c>
      <c r="D15" s="1">
        <f>破断強度A2!C24</f>
        <v>313</v>
      </c>
      <c r="E15" s="1">
        <f>破断強度A2!D24</f>
        <v>682.5</v>
      </c>
      <c r="F15" s="1">
        <f>破断強度A2!E24</f>
        <v>1400</v>
      </c>
    </row>
    <row r="16" spans="1:7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</sheetData>
  <phoneticPr fontId="2"/>
  <pageMargins left="0.78700000000000003" right="0.78700000000000003" top="0.98399999999999999" bottom="0.98399999999999999" header="0.51200000000000001" footer="0.51200000000000001"/>
  <pageSetup paperSize="9" scale="97" orientation="landscape" horizontalDpi="240" verticalDpi="24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G8" sqref="G8"/>
    </sheetView>
  </sheetViews>
  <sheetFormatPr defaultRowHeight="13.5"/>
  <cols>
    <col min="1" max="1" width="12.5" customWidth="1"/>
    <col min="2" max="2" width="9.625" customWidth="1"/>
  </cols>
  <sheetData>
    <row r="1" spans="1:7">
      <c r="A1" t="s">
        <v>23</v>
      </c>
    </row>
    <row r="2" spans="1:7">
      <c r="A2" s="3"/>
      <c r="B2" t="s">
        <v>4</v>
      </c>
    </row>
    <row r="3" spans="1:7">
      <c r="A3" s="3"/>
      <c r="B3" s="2" t="s">
        <v>1</v>
      </c>
      <c r="C3" s="5">
        <v>85.106999999999999</v>
      </c>
      <c r="D3" t="s">
        <v>2</v>
      </c>
    </row>
    <row r="4" spans="1:7" ht="13.5" customHeight="1">
      <c r="A4" s="10"/>
      <c r="B4" s="3"/>
      <c r="C4" s="3"/>
      <c r="D4" s="3"/>
      <c r="E4" s="3"/>
      <c r="F4" s="3"/>
    </row>
    <row r="5" spans="1:7">
      <c r="B5" t="s">
        <v>38</v>
      </c>
    </row>
    <row r="6" spans="1:7">
      <c r="A6" s="1"/>
      <c r="B6" s="1" t="s">
        <v>22</v>
      </c>
      <c r="C6" s="1" t="s">
        <v>34</v>
      </c>
      <c r="D6" s="1" t="s">
        <v>13</v>
      </c>
      <c r="E6" s="1" t="s">
        <v>6</v>
      </c>
      <c r="F6" s="1" t="s">
        <v>7</v>
      </c>
      <c r="G6" s="1" t="s">
        <v>8</v>
      </c>
    </row>
    <row r="7" spans="1:7">
      <c r="A7" s="1" t="s">
        <v>3</v>
      </c>
      <c r="B7" s="13">
        <v>4.2000000000000003E-2</v>
      </c>
      <c r="C7" s="13">
        <v>0.19700000000000001</v>
      </c>
      <c r="D7" s="13">
        <v>0.156</v>
      </c>
      <c r="E7" s="13">
        <v>0.16500000000000001</v>
      </c>
      <c r="F7" s="13">
        <v>0.155</v>
      </c>
      <c r="G7" s="13">
        <v>0.14000000000000001</v>
      </c>
    </row>
    <row r="8" spans="1:7" ht="27">
      <c r="A8" s="8" t="s">
        <v>0</v>
      </c>
      <c r="B8" s="6">
        <f t="shared" ref="B8:G8" si="0">B7-$B7</f>
        <v>0</v>
      </c>
      <c r="C8" s="6">
        <f t="shared" si="0"/>
        <v>0.155</v>
      </c>
      <c r="D8" s="6">
        <f t="shared" si="0"/>
        <v>0.11399999999999999</v>
      </c>
      <c r="E8" s="6">
        <f t="shared" si="0"/>
        <v>0.123</v>
      </c>
      <c r="F8" s="6">
        <f t="shared" si="0"/>
        <v>0.11299999999999999</v>
      </c>
      <c r="G8" s="6">
        <f t="shared" si="0"/>
        <v>9.8000000000000004E-2</v>
      </c>
    </row>
    <row r="11" spans="1:7">
      <c r="A11" t="s">
        <v>26</v>
      </c>
    </row>
    <row r="12" spans="1:7">
      <c r="B12" t="s">
        <v>27</v>
      </c>
    </row>
    <row r="13" spans="1:7">
      <c r="A13" s="1"/>
      <c r="B13" s="1" t="s">
        <v>34</v>
      </c>
      <c r="C13" s="1">
        <v>40</v>
      </c>
      <c r="D13" s="1">
        <v>50</v>
      </c>
      <c r="E13" s="1">
        <v>60</v>
      </c>
      <c r="F13" s="1">
        <v>80</v>
      </c>
    </row>
    <row r="14" spans="1:7">
      <c r="A14" s="1" t="s">
        <v>26</v>
      </c>
      <c r="B14" s="9">
        <f>$C3*C8*10</f>
        <v>131.91585000000001</v>
      </c>
      <c r="C14" s="9">
        <f>$C3*D8*10</f>
        <v>97.021979999999985</v>
      </c>
      <c r="D14" s="9">
        <f>$C3*E8*10</f>
        <v>104.68161000000001</v>
      </c>
      <c r="E14" s="9">
        <f>$C3*F8*10</f>
        <v>96.170909999999992</v>
      </c>
      <c r="F14" s="9">
        <f>$C3*G8*10</f>
        <v>83.404859999999999</v>
      </c>
    </row>
    <row r="15" spans="1:7">
      <c r="A15" s="1" t="s">
        <v>37</v>
      </c>
      <c r="B15" s="1">
        <v>0</v>
      </c>
      <c r="C15" s="1">
        <f>破断強度B1!B24</f>
        <v>2441.666666666667</v>
      </c>
      <c r="D15" s="1">
        <f>破断強度B1!C24</f>
        <v>1118.75</v>
      </c>
      <c r="E15" s="1">
        <f>破断強度B1!D24</f>
        <v>924.83333333333326</v>
      </c>
      <c r="F15" s="1">
        <f>破断強度B1!E24</f>
        <v>637</v>
      </c>
    </row>
    <row r="16" spans="1:7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</sheetData>
  <phoneticPr fontId="2"/>
  <pageMargins left="0.78700000000000003" right="0.78700000000000003" top="0.98399999999999999" bottom="0.98399999999999999" header="0.51200000000000001" footer="0.51200000000000001"/>
  <pageSetup paperSize="9" scale="97" orientation="landscape" horizontalDpi="240" verticalDpi="24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H7" sqref="H7"/>
    </sheetView>
  </sheetViews>
  <sheetFormatPr defaultRowHeight="13.5"/>
  <cols>
    <col min="1" max="1" width="12.5" customWidth="1"/>
    <col min="2" max="2" width="9.625" customWidth="1"/>
  </cols>
  <sheetData>
    <row r="1" spans="1:7">
      <c r="A1" t="s">
        <v>23</v>
      </c>
    </row>
    <row r="2" spans="1:7">
      <c r="A2" s="3"/>
      <c r="B2" t="s">
        <v>4</v>
      </c>
    </row>
    <row r="3" spans="1:7">
      <c r="A3" s="3"/>
      <c r="B3" s="2" t="s">
        <v>1</v>
      </c>
      <c r="C3" s="5">
        <v>86.994</v>
      </c>
      <c r="D3" t="s">
        <v>2</v>
      </c>
    </row>
    <row r="4" spans="1:7" ht="13.5" customHeight="1">
      <c r="A4" s="10"/>
      <c r="B4" s="3"/>
      <c r="C4" s="3"/>
      <c r="D4" s="3"/>
      <c r="E4" s="3"/>
      <c r="F4" s="3"/>
    </row>
    <row r="5" spans="1:7">
      <c r="B5" t="s">
        <v>38</v>
      </c>
    </row>
    <row r="6" spans="1:7">
      <c r="A6" s="1"/>
      <c r="B6" s="1" t="s">
        <v>22</v>
      </c>
      <c r="C6" s="1" t="s">
        <v>34</v>
      </c>
      <c r="D6" s="1" t="s">
        <v>13</v>
      </c>
      <c r="E6" s="1" t="s">
        <v>6</v>
      </c>
      <c r="F6" s="1" t="s">
        <v>7</v>
      </c>
      <c r="G6" s="1" t="s">
        <v>8</v>
      </c>
    </row>
    <row r="7" spans="1:7">
      <c r="A7" s="1" t="s">
        <v>3</v>
      </c>
      <c r="B7" s="13">
        <v>0.04</v>
      </c>
      <c r="C7" s="13">
        <v>0.161</v>
      </c>
      <c r="D7" s="13">
        <v>0.14099999999999999</v>
      </c>
      <c r="E7" s="13">
        <v>0.122</v>
      </c>
      <c r="F7" s="13">
        <v>0.13300000000000001</v>
      </c>
      <c r="G7" s="13">
        <v>0.127</v>
      </c>
    </row>
    <row r="8" spans="1:7" ht="27">
      <c r="A8" s="8" t="s">
        <v>0</v>
      </c>
      <c r="B8" s="6">
        <f t="shared" ref="B8:G8" si="0">B7-$B7</f>
        <v>0</v>
      </c>
      <c r="C8" s="6">
        <f t="shared" si="0"/>
        <v>0.121</v>
      </c>
      <c r="D8" s="6">
        <f t="shared" si="0"/>
        <v>0.10099999999999998</v>
      </c>
      <c r="E8" s="6">
        <f t="shared" si="0"/>
        <v>8.199999999999999E-2</v>
      </c>
      <c r="F8" s="6">
        <f t="shared" si="0"/>
        <v>9.2999999999999999E-2</v>
      </c>
      <c r="G8" s="6">
        <f t="shared" si="0"/>
        <v>8.6999999999999994E-2</v>
      </c>
    </row>
    <row r="11" spans="1:7">
      <c r="A11" t="s">
        <v>26</v>
      </c>
    </row>
    <row r="12" spans="1:7">
      <c r="B12" t="s">
        <v>27</v>
      </c>
    </row>
    <row r="13" spans="1:7">
      <c r="A13" s="1"/>
      <c r="B13" s="1" t="s">
        <v>34</v>
      </c>
      <c r="C13" s="1">
        <v>40</v>
      </c>
      <c r="D13" s="1">
        <v>50</v>
      </c>
      <c r="E13" s="1">
        <v>60</v>
      </c>
      <c r="F13" s="1">
        <v>80</v>
      </c>
    </row>
    <row r="14" spans="1:7">
      <c r="A14" s="1" t="s">
        <v>26</v>
      </c>
      <c r="B14" s="9">
        <f>$C3*C8*10</f>
        <v>105.26273999999999</v>
      </c>
      <c r="C14" s="9">
        <f>$C3*D8*10</f>
        <v>87.863939999999985</v>
      </c>
      <c r="D14" s="9">
        <f>$C3*E8*10</f>
        <v>71.335079999999991</v>
      </c>
      <c r="E14" s="9">
        <f>$C3*F8*10</f>
        <v>80.904419999999988</v>
      </c>
      <c r="F14" s="9">
        <f>$C3*G8*10</f>
        <v>75.684780000000003</v>
      </c>
    </row>
    <row r="15" spans="1:7">
      <c r="A15" s="1" t="s">
        <v>37</v>
      </c>
      <c r="B15" s="1">
        <v>0</v>
      </c>
      <c r="C15" s="1">
        <f>破断強度B2!B24</f>
        <v>2441.666666666667</v>
      </c>
      <c r="D15" s="1">
        <f>破断強度B2!C24</f>
        <v>1118.75</v>
      </c>
      <c r="E15" s="1">
        <f>破断強度B2!D24</f>
        <v>924.83333333333326</v>
      </c>
      <c r="F15" s="1">
        <f>破断強度B2!E24</f>
        <v>637</v>
      </c>
    </row>
    <row r="16" spans="1:7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</sheetData>
  <phoneticPr fontId="2"/>
  <pageMargins left="0.78700000000000003" right="0.78700000000000003" top="0.98399999999999999" bottom="0.98399999999999999" header="0.51200000000000001" footer="0.51200000000000001"/>
  <pageSetup paperSize="9" scale="97" orientation="landscape" horizontalDpi="240" verticalDpi="24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H7" sqref="H7"/>
    </sheetView>
  </sheetViews>
  <sheetFormatPr defaultRowHeight="13.5"/>
  <cols>
    <col min="1" max="1" width="12.5" customWidth="1"/>
    <col min="2" max="2" width="9.625" customWidth="1"/>
  </cols>
  <sheetData>
    <row r="1" spans="1:7">
      <c r="A1" t="s">
        <v>23</v>
      </c>
    </row>
    <row r="2" spans="1:7">
      <c r="A2" s="3"/>
      <c r="B2" t="s">
        <v>4</v>
      </c>
    </row>
    <row r="3" spans="1:7">
      <c r="A3" s="3"/>
      <c r="B3" s="2" t="s">
        <v>1</v>
      </c>
      <c r="C3" s="5">
        <v>89.334999999999994</v>
      </c>
      <c r="D3" t="s">
        <v>2</v>
      </c>
    </row>
    <row r="4" spans="1:7" ht="13.5" customHeight="1">
      <c r="A4" s="10"/>
      <c r="B4" s="3"/>
      <c r="C4" s="3"/>
      <c r="D4" s="3"/>
      <c r="E4" s="3"/>
      <c r="F4" s="3"/>
    </row>
    <row r="5" spans="1:7">
      <c r="B5" t="s">
        <v>38</v>
      </c>
    </row>
    <row r="6" spans="1:7">
      <c r="A6" s="1"/>
      <c r="B6" s="1" t="s">
        <v>22</v>
      </c>
      <c r="C6" s="1" t="s">
        <v>34</v>
      </c>
      <c r="D6" s="1" t="s">
        <v>13</v>
      </c>
      <c r="E6" s="1" t="s">
        <v>6</v>
      </c>
      <c r="F6" s="1" t="s">
        <v>7</v>
      </c>
      <c r="G6" s="1" t="s">
        <v>8</v>
      </c>
    </row>
    <row r="7" spans="1:7">
      <c r="A7" s="1" t="s">
        <v>3</v>
      </c>
      <c r="B7" s="13">
        <v>5.5E-2</v>
      </c>
      <c r="C7" s="13">
        <v>0.16</v>
      </c>
      <c r="D7" s="13">
        <v>0.122</v>
      </c>
      <c r="E7" s="13">
        <v>0.115</v>
      </c>
      <c r="F7" s="13">
        <v>0.115</v>
      </c>
      <c r="G7" s="13">
        <v>0.17599999999999999</v>
      </c>
    </row>
    <row r="8" spans="1:7" ht="27">
      <c r="A8" s="8" t="s">
        <v>0</v>
      </c>
      <c r="B8" s="6">
        <f t="shared" ref="B8:G8" si="0">B7-$B7</f>
        <v>0</v>
      </c>
      <c r="C8" s="6">
        <f t="shared" si="0"/>
        <v>0.10500000000000001</v>
      </c>
      <c r="D8" s="6">
        <f t="shared" si="0"/>
        <v>6.7000000000000004E-2</v>
      </c>
      <c r="E8" s="6">
        <f t="shared" si="0"/>
        <v>6.0000000000000005E-2</v>
      </c>
      <c r="F8" s="6">
        <f t="shared" si="0"/>
        <v>6.0000000000000005E-2</v>
      </c>
      <c r="G8" s="6">
        <f t="shared" si="0"/>
        <v>0.121</v>
      </c>
    </row>
    <row r="11" spans="1:7">
      <c r="A11" t="s">
        <v>26</v>
      </c>
    </row>
    <row r="12" spans="1:7">
      <c r="B12" t="s">
        <v>27</v>
      </c>
    </row>
    <row r="13" spans="1:7">
      <c r="A13" s="1"/>
      <c r="B13" s="1" t="s">
        <v>34</v>
      </c>
      <c r="C13" s="1">
        <v>40</v>
      </c>
      <c r="D13" s="1">
        <v>50</v>
      </c>
      <c r="E13" s="1">
        <v>60</v>
      </c>
      <c r="F13" s="1">
        <v>80</v>
      </c>
    </row>
    <row r="14" spans="1:7">
      <c r="A14" s="1" t="s">
        <v>26</v>
      </c>
      <c r="B14" s="9">
        <f>$C3*C8*10</f>
        <v>93.801749999999998</v>
      </c>
      <c r="C14" s="9">
        <f>$C3*D8*10</f>
        <v>59.85445</v>
      </c>
      <c r="D14" s="9">
        <f>$C3*E8*10</f>
        <v>53.600999999999999</v>
      </c>
      <c r="E14" s="9">
        <f>$C3*F8*10</f>
        <v>53.600999999999999</v>
      </c>
      <c r="F14" s="9">
        <f>$C3*G8*10</f>
        <v>108.09534999999998</v>
      </c>
    </row>
    <row r="15" spans="1:7">
      <c r="A15" s="1" t="s">
        <v>37</v>
      </c>
      <c r="B15" s="1">
        <v>0</v>
      </c>
      <c r="C15" s="1">
        <f>破断強度C1!B24</f>
        <v>1598.5333333333333</v>
      </c>
      <c r="D15" s="1">
        <f>破断強度C1!C24</f>
        <v>935</v>
      </c>
      <c r="E15" s="1">
        <f>破断強度C1!D24</f>
        <v>838.75</v>
      </c>
      <c r="F15" s="1">
        <f>破断強度C1!E24</f>
        <v>474.74999999999994</v>
      </c>
    </row>
    <row r="16" spans="1:7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</sheetData>
  <phoneticPr fontId="2"/>
  <pageMargins left="0.78700000000000003" right="0.78700000000000003" top="0.98399999999999999" bottom="0.98399999999999999" header="0.51200000000000001" footer="0.51200000000000001"/>
  <pageSetup paperSize="9" scale="97" orientation="landscape" horizontalDpi="240" verticalDpi="24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B5" sqref="B5"/>
    </sheetView>
  </sheetViews>
  <sheetFormatPr defaultRowHeight="13.5"/>
  <cols>
    <col min="1" max="1" width="12.5" customWidth="1"/>
    <col min="2" max="2" width="9.625" customWidth="1"/>
  </cols>
  <sheetData>
    <row r="1" spans="1:7">
      <c r="A1" t="s">
        <v>23</v>
      </c>
    </row>
    <row r="2" spans="1:7">
      <c r="A2" s="3"/>
      <c r="B2" t="s">
        <v>4</v>
      </c>
    </row>
    <row r="3" spans="1:7">
      <c r="A3" s="3"/>
      <c r="B3" s="2" t="s">
        <v>1</v>
      </c>
      <c r="C3" s="5">
        <v>109.49</v>
      </c>
      <c r="D3" t="s">
        <v>2</v>
      </c>
    </row>
    <row r="4" spans="1:7" ht="13.5" customHeight="1">
      <c r="A4" s="10"/>
      <c r="B4" s="3"/>
      <c r="C4" s="3"/>
      <c r="D4" s="3"/>
      <c r="E4" s="3"/>
      <c r="F4" s="3"/>
    </row>
    <row r="5" spans="1:7">
      <c r="B5" t="s">
        <v>38</v>
      </c>
    </row>
    <row r="6" spans="1:7">
      <c r="A6" s="1"/>
      <c r="B6" s="1" t="s">
        <v>22</v>
      </c>
      <c r="C6" s="1" t="s">
        <v>34</v>
      </c>
      <c r="D6" s="1" t="s">
        <v>13</v>
      </c>
      <c r="E6" s="1" t="s">
        <v>6</v>
      </c>
      <c r="F6" s="1" t="s">
        <v>7</v>
      </c>
      <c r="G6" s="1" t="s">
        <v>8</v>
      </c>
    </row>
    <row r="7" spans="1:7">
      <c r="A7" s="1" t="s">
        <v>3</v>
      </c>
      <c r="B7" s="13">
        <v>3.5000000000000003E-2</v>
      </c>
      <c r="C7" s="13">
        <v>0.14000000000000001</v>
      </c>
      <c r="D7" s="13">
        <v>0.108</v>
      </c>
      <c r="E7" s="13">
        <v>0.19600000000000001</v>
      </c>
      <c r="F7" s="13">
        <v>0.10100000000000001</v>
      </c>
      <c r="G7" s="13">
        <v>9.6000000000000002E-2</v>
      </c>
    </row>
    <row r="8" spans="1:7" ht="27">
      <c r="A8" s="8" t="s">
        <v>0</v>
      </c>
      <c r="B8" s="6">
        <f t="shared" ref="B8:G8" si="0">B7-$B7</f>
        <v>0</v>
      </c>
      <c r="C8" s="6">
        <f t="shared" si="0"/>
        <v>0.10500000000000001</v>
      </c>
      <c r="D8" s="6">
        <f t="shared" si="0"/>
        <v>7.2999999999999995E-2</v>
      </c>
      <c r="E8" s="6">
        <f t="shared" si="0"/>
        <v>0.161</v>
      </c>
      <c r="F8" s="6">
        <f t="shared" si="0"/>
        <v>6.6000000000000003E-2</v>
      </c>
      <c r="G8" s="6">
        <f t="shared" si="0"/>
        <v>6.0999999999999999E-2</v>
      </c>
    </row>
    <row r="11" spans="1:7">
      <c r="A11" t="s">
        <v>26</v>
      </c>
    </row>
    <row r="12" spans="1:7">
      <c r="B12" t="s">
        <v>27</v>
      </c>
    </row>
    <row r="13" spans="1:7">
      <c r="A13" s="1"/>
      <c r="B13" s="1" t="s">
        <v>34</v>
      </c>
      <c r="C13" s="1">
        <v>40</v>
      </c>
      <c r="D13" s="1">
        <v>50</v>
      </c>
      <c r="E13" s="1">
        <v>60</v>
      </c>
      <c r="F13" s="1">
        <v>80</v>
      </c>
    </row>
    <row r="14" spans="1:7">
      <c r="A14" s="1" t="s">
        <v>26</v>
      </c>
      <c r="B14" s="9">
        <f>$C3*C8*10</f>
        <v>114.96450000000002</v>
      </c>
      <c r="C14" s="9">
        <f>$C3*D8*10</f>
        <v>79.927699999999987</v>
      </c>
      <c r="D14" s="9">
        <f>$C3*E8*10</f>
        <v>176.27890000000002</v>
      </c>
      <c r="E14" s="9">
        <f>$C3*F8*10</f>
        <v>72.263400000000004</v>
      </c>
      <c r="F14" s="9">
        <f>$C3*G8*10</f>
        <v>66.788899999999984</v>
      </c>
    </row>
    <row r="15" spans="1:7">
      <c r="A15" s="1" t="s">
        <v>37</v>
      </c>
      <c r="B15" s="1">
        <v>0</v>
      </c>
      <c r="C15" s="1">
        <f>破断強度C2!B24</f>
        <v>1598.5333333333333</v>
      </c>
      <c r="D15" s="1">
        <f>破断強度C2!C24</f>
        <v>935</v>
      </c>
      <c r="E15" s="1">
        <f>破断強度C2!D24</f>
        <v>838.75</v>
      </c>
      <c r="F15" s="1">
        <f>破断強度C2!E24</f>
        <v>474.74999999999994</v>
      </c>
    </row>
    <row r="16" spans="1:7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</sheetData>
  <phoneticPr fontId="2"/>
  <pageMargins left="0.78700000000000003" right="0.78700000000000003" top="0.98399999999999999" bottom="0.98399999999999999" header="0.51200000000000001" footer="0.51200000000000001"/>
  <pageSetup paperSize="9" scale="97" orientation="landscape" horizontalDpi="240" verticalDpi="24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C3" sqref="C3"/>
    </sheetView>
  </sheetViews>
  <sheetFormatPr defaultRowHeight="13.5"/>
  <cols>
    <col min="1" max="1" width="12.5" customWidth="1"/>
    <col min="2" max="2" width="9.625" customWidth="1"/>
  </cols>
  <sheetData>
    <row r="1" spans="1:7">
      <c r="A1" t="s">
        <v>23</v>
      </c>
    </row>
    <row r="2" spans="1:7">
      <c r="A2" s="3"/>
      <c r="B2" t="s">
        <v>4</v>
      </c>
    </row>
    <row r="3" spans="1:7">
      <c r="A3" s="3"/>
      <c r="B3" s="2" t="s">
        <v>1</v>
      </c>
      <c r="C3" s="5"/>
      <c r="D3" t="s">
        <v>2</v>
      </c>
    </row>
    <row r="4" spans="1:7" ht="13.5" customHeight="1">
      <c r="A4" s="10"/>
      <c r="B4" s="3"/>
      <c r="C4" s="3"/>
      <c r="D4" s="3"/>
      <c r="E4" s="3"/>
      <c r="F4" s="3"/>
    </row>
    <row r="5" spans="1:7">
      <c r="B5" t="s">
        <v>35</v>
      </c>
    </row>
    <row r="6" spans="1:7">
      <c r="A6" s="1"/>
      <c r="B6" s="1" t="s">
        <v>22</v>
      </c>
      <c r="C6" s="1" t="s">
        <v>34</v>
      </c>
      <c r="D6" s="1" t="s">
        <v>13</v>
      </c>
      <c r="E6" s="1" t="s">
        <v>6</v>
      </c>
      <c r="F6" s="1" t="s">
        <v>7</v>
      </c>
      <c r="G6" s="1" t="s">
        <v>8</v>
      </c>
    </row>
    <row r="7" spans="1:7">
      <c r="A7" s="1" t="s">
        <v>3</v>
      </c>
      <c r="B7" s="12"/>
      <c r="C7" s="12"/>
      <c r="D7" s="12"/>
      <c r="E7" s="12"/>
      <c r="F7" s="12"/>
      <c r="G7" s="12"/>
    </row>
    <row r="8" spans="1:7" ht="27">
      <c r="A8" s="8" t="s">
        <v>0</v>
      </c>
      <c r="B8" s="6">
        <f t="shared" ref="B8:G8" si="0">B7-$B7</f>
        <v>0</v>
      </c>
      <c r="C8" s="6">
        <f t="shared" si="0"/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11" spans="1:7">
      <c r="A11" t="s">
        <v>26</v>
      </c>
    </row>
    <row r="12" spans="1:7">
      <c r="B12" t="s">
        <v>27</v>
      </c>
    </row>
    <row r="13" spans="1:7">
      <c r="A13" s="1"/>
      <c r="B13" s="1" t="s">
        <v>34</v>
      </c>
      <c r="C13" s="1">
        <v>40</v>
      </c>
      <c r="D13" s="1">
        <v>50</v>
      </c>
      <c r="E13" s="1">
        <v>60</v>
      </c>
      <c r="F13" s="1">
        <v>80</v>
      </c>
    </row>
    <row r="14" spans="1:7">
      <c r="A14" s="1" t="s">
        <v>26</v>
      </c>
      <c r="B14" s="9">
        <f>$C3*C8*10</f>
        <v>0</v>
      </c>
      <c r="C14" s="9">
        <f>$C3*D8*10</f>
        <v>0</v>
      </c>
      <c r="D14" s="9">
        <f>$C3*E8*10</f>
        <v>0</v>
      </c>
      <c r="E14" s="9">
        <f>$C3*F8*10</f>
        <v>0</v>
      </c>
      <c r="F14" s="9">
        <f>$C3*G8*10</f>
        <v>0</v>
      </c>
    </row>
    <row r="15" spans="1:7">
      <c r="A15" s="1" t="s">
        <v>37</v>
      </c>
      <c r="B15" s="1">
        <v>0</v>
      </c>
      <c r="C15" s="1" t="e">
        <f>破断強度D1!B24</f>
        <v>#DIV/0!</v>
      </c>
      <c r="D15" s="1" t="e">
        <f>破断強度D1!C24</f>
        <v>#DIV/0!</v>
      </c>
      <c r="E15" s="1" t="e">
        <f>破断強度D1!D24</f>
        <v>#DIV/0!</v>
      </c>
      <c r="F15" s="1" t="e">
        <f>破断強度D1!E24</f>
        <v>#DIV/0!</v>
      </c>
    </row>
    <row r="16" spans="1:7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</sheetData>
  <phoneticPr fontId="2"/>
  <pageMargins left="0.78700000000000003" right="0.78700000000000003" top="0.98399999999999999" bottom="0.98399999999999999" header="0.51200000000000001" footer="0.51200000000000001"/>
  <pageSetup paperSize="9" scale="97" orientation="landscape" horizontalDpi="240" verticalDpi="24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C3" sqref="C3"/>
    </sheetView>
  </sheetViews>
  <sheetFormatPr defaultRowHeight="13.5"/>
  <cols>
    <col min="1" max="1" width="12.5" customWidth="1"/>
    <col min="2" max="2" width="9.625" customWidth="1"/>
  </cols>
  <sheetData>
    <row r="1" spans="1:7">
      <c r="A1" t="s">
        <v>23</v>
      </c>
    </row>
    <row r="2" spans="1:7">
      <c r="A2" s="3"/>
      <c r="B2" t="s">
        <v>4</v>
      </c>
    </row>
    <row r="3" spans="1:7">
      <c r="A3" s="3"/>
      <c r="B3" s="2" t="s">
        <v>1</v>
      </c>
      <c r="C3" s="5"/>
      <c r="D3" t="s">
        <v>2</v>
      </c>
    </row>
    <row r="4" spans="1:7" ht="13.5" customHeight="1">
      <c r="A4" s="10"/>
      <c r="B4" s="3"/>
      <c r="C4" s="3"/>
      <c r="D4" s="3"/>
      <c r="E4" s="3"/>
      <c r="F4" s="3"/>
    </row>
    <row r="5" spans="1:7">
      <c r="B5" t="s">
        <v>35</v>
      </c>
    </row>
    <row r="6" spans="1:7">
      <c r="A6" s="1"/>
      <c r="B6" s="1" t="s">
        <v>22</v>
      </c>
      <c r="C6" s="1" t="s">
        <v>34</v>
      </c>
      <c r="D6" s="1" t="s">
        <v>13</v>
      </c>
      <c r="E6" s="1" t="s">
        <v>6</v>
      </c>
      <c r="F6" s="1" t="s">
        <v>7</v>
      </c>
      <c r="G6" s="1" t="s">
        <v>8</v>
      </c>
    </row>
    <row r="7" spans="1:7">
      <c r="A7" s="1" t="s">
        <v>3</v>
      </c>
      <c r="B7" s="12"/>
      <c r="C7" s="12"/>
      <c r="D7" s="12"/>
      <c r="E7" s="12"/>
      <c r="F7" s="12"/>
      <c r="G7" s="12"/>
    </row>
    <row r="8" spans="1:7" ht="27">
      <c r="A8" s="8" t="s">
        <v>0</v>
      </c>
      <c r="B8" s="6">
        <f t="shared" ref="B8:G8" si="0">B7-$B7</f>
        <v>0</v>
      </c>
      <c r="C8" s="6">
        <f t="shared" si="0"/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11" spans="1:7">
      <c r="A11" t="s">
        <v>26</v>
      </c>
    </row>
    <row r="12" spans="1:7">
      <c r="B12" t="s">
        <v>27</v>
      </c>
    </row>
    <row r="13" spans="1:7">
      <c r="A13" s="1"/>
      <c r="B13" s="1" t="s">
        <v>34</v>
      </c>
      <c r="C13" s="1">
        <v>40</v>
      </c>
      <c r="D13" s="1">
        <v>50</v>
      </c>
      <c r="E13" s="1">
        <v>60</v>
      </c>
      <c r="F13" s="1">
        <v>80</v>
      </c>
    </row>
    <row r="14" spans="1:7">
      <c r="A14" s="1" t="s">
        <v>26</v>
      </c>
      <c r="B14" s="9">
        <f>$C3*C8*10</f>
        <v>0</v>
      </c>
      <c r="C14" s="9">
        <f>$C3*D8*10</f>
        <v>0</v>
      </c>
      <c r="D14" s="9">
        <f>$C3*E8*10</f>
        <v>0</v>
      </c>
      <c r="E14" s="9">
        <f>$C3*F8*10</f>
        <v>0</v>
      </c>
      <c r="F14" s="9">
        <f>$C3*G8*10</f>
        <v>0</v>
      </c>
    </row>
    <row r="15" spans="1:7">
      <c r="A15" s="1" t="s">
        <v>37</v>
      </c>
      <c r="B15" s="1">
        <v>0</v>
      </c>
      <c r="C15" s="1" t="e">
        <f>破断強度D2!B24</f>
        <v>#DIV/0!</v>
      </c>
      <c r="D15" s="1" t="e">
        <f>破断強度D2!C24</f>
        <v>#DIV/0!</v>
      </c>
      <c r="E15" s="1" t="e">
        <f>破断強度D2!D24</f>
        <v>#DIV/0!</v>
      </c>
      <c r="F15" s="1" t="e">
        <f>破断強度D2!E24</f>
        <v>#DIV/0!</v>
      </c>
    </row>
    <row r="16" spans="1:7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</sheetData>
  <phoneticPr fontId="2"/>
  <pageMargins left="0.78700000000000003" right="0.78700000000000003" top="0.98399999999999999" bottom="0.98399999999999999" header="0.51200000000000001" footer="0.51200000000000001"/>
  <pageSetup paperSize="9" scale="97" orientation="landscape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K40"/>
  <sheetViews>
    <sheetView workbookViewId="0">
      <selection activeCell="B4" sqref="B4:E16"/>
    </sheetView>
  </sheetViews>
  <sheetFormatPr defaultRowHeight="13.5"/>
  <cols>
    <col min="1" max="1" width="12.25" customWidth="1"/>
  </cols>
  <sheetData>
    <row r="2" spans="1:11">
      <c r="A2" t="s">
        <v>5</v>
      </c>
    </row>
    <row r="3" spans="1:11">
      <c r="A3" s="1"/>
      <c r="B3" s="1" t="s">
        <v>13</v>
      </c>
      <c r="C3" s="1" t="s">
        <v>6</v>
      </c>
      <c r="D3" s="1" t="s">
        <v>7</v>
      </c>
      <c r="E3" s="1" t="s">
        <v>8</v>
      </c>
      <c r="G3" s="7"/>
      <c r="H3" s="7"/>
      <c r="I3" s="7"/>
      <c r="J3" s="7"/>
      <c r="K3" s="7"/>
    </row>
    <row r="4" spans="1:11">
      <c r="A4" s="4" t="s">
        <v>28</v>
      </c>
      <c r="B4" s="11">
        <v>62</v>
      </c>
      <c r="C4" s="11">
        <v>104</v>
      </c>
      <c r="D4" s="11">
        <v>182</v>
      </c>
      <c r="E4" s="11">
        <v>372</v>
      </c>
      <c r="G4" s="7"/>
      <c r="H4" s="7"/>
      <c r="I4" s="7"/>
      <c r="J4" s="7"/>
      <c r="K4" s="7"/>
    </row>
    <row r="5" spans="1:11">
      <c r="A5" s="4" t="s">
        <v>29</v>
      </c>
      <c r="B5" s="11">
        <v>65</v>
      </c>
      <c r="C5" s="11">
        <v>93</v>
      </c>
      <c r="D5" s="11">
        <v>194</v>
      </c>
      <c r="E5" s="11">
        <v>416</v>
      </c>
      <c r="G5" s="7"/>
      <c r="H5" s="7"/>
      <c r="I5" s="7"/>
      <c r="J5" s="7"/>
      <c r="K5" s="7"/>
    </row>
    <row r="6" spans="1:11">
      <c r="A6" s="4" t="s">
        <v>30</v>
      </c>
      <c r="B6" s="11">
        <v>66</v>
      </c>
      <c r="C6" s="11">
        <v>116</v>
      </c>
      <c r="D6" s="11">
        <v>209</v>
      </c>
      <c r="E6" s="11">
        <v>412</v>
      </c>
      <c r="G6" s="7"/>
      <c r="H6" s="7"/>
      <c r="I6" s="7"/>
      <c r="J6" s="7"/>
      <c r="K6" s="7"/>
    </row>
    <row r="7" spans="1:11">
      <c r="G7" s="7"/>
      <c r="H7" s="7"/>
      <c r="I7" s="7"/>
      <c r="J7" s="7"/>
      <c r="K7" s="7"/>
    </row>
    <row r="8" spans="1:11">
      <c r="A8" s="1" t="s">
        <v>36</v>
      </c>
      <c r="B8" s="1">
        <v>40</v>
      </c>
      <c r="C8" s="1">
        <v>50</v>
      </c>
      <c r="D8" s="1">
        <v>60</v>
      </c>
      <c r="E8" s="1">
        <v>80</v>
      </c>
      <c r="G8" s="7"/>
      <c r="H8" s="7"/>
      <c r="I8" s="7"/>
      <c r="J8" s="7"/>
      <c r="K8" s="7"/>
    </row>
    <row r="9" spans="1:11">
      <c r="A9" s="1" t="s">
        <v>9</v>
      </c>
      <c r="B9" s="1">
        <f>AVERAGE(B4:B6)</f>
        <v>64.333333333333329</v>
      </c>
      <c r="C9" s="1">
        <f>AVERAGE(C4:C6)</f>
        <v>104.33333333333333</v>
      </c>
      <c r="D9" s="1">
        <f>AVERAGE(D4:D6)</f>
        <v>195</v>
      </c>
      <c r="E9" s="1">
        <f>AVERAGE(E4:E6)</f>
        <v>400</v>
      </c>
      <c r="G9" s="7"/>
      <c r="H9" s="7"/>
      <c r="I9" s="7"/>
      <c r="J9" s="7"/>
      <c r="K9" s="7"/>
    </row>
    <row r="10" spans="1:11">
      <c r="A10" s="1" t="s">
        <v>10</v>
      </c>
      <c r="B10" s="1">
        <f>STDEV(B4:B6)</f>
        <v>2.0816659994660598</v>
      </c>
      <c r="C10" s="1">
        <f>STDEV(C4:C6)</f>
        <v>11.503622617824957</v>
      </c>
      <c r="D10" s="1">
        <f>STDEV(D4:D6)</f>
        <v>13.527749258468683</v>
      </c>
      <c r="E10" s="1">
        <f>STDEV(E4:E6)</f>
        <v>24.331050121192877</v>
      </c>
      <c r="G10" s="7"/>
      <c r="H10" s="7"/>
      <c r="I10" s="7"/>
      <c r="J10" s="7"/>
      <c r="K10" s="7"/>
    </row>
    <row r="12" spans="1:11">
      <c r="A12" t="s">
        <v>11</v>
      </c>
    </row>
    <row r="13" spans="1:11">
      <c r="A13" s="1"/>
      <c r="B13" s="1" t="s">
        <v>13</v>
      </c>
      <c r="C13" s="1" t="s">
        <v>6</v>
      </c>
      <c r="D13" s="1" t="s">
        <v>7</v>
      </c>
      <c r="E13" s="1" t="s">
        <v>8</v>
      </c>
    </row>
    <row r="14" spans="1:11">
      <c r="A14" s="1" t="s">
        <v>31</v>
      </c>
      <c r="B14" s="11">
        <v>3</v>
      </c>
      <c r="C14" s="11">
        <v>3</v>
      </c>
      <c r="D14" s="11">
        <v>3</v>
      </c>
      <c r="E14" s="11">
        <v>3</v>
      </c>
    </row>
    <row r="15" spans="1:11">
      <c r="A15" s="1" t="s">
        <v>32</v>
      </c>
      <c r="B15" s="11">
        <v>3</v>
      </c>
      <c r="C15" s="11">
        <v>2.25</v>
      </c>
      <c r="D15" s="11">
        <v>3.75</v>
      </c>
      <c r="E15" s="11">
        <v>4.5</v>
      </c>
    </row>
    <row r="16" spans="1:11">
      <c r="A16" s="1" t="s">
        <v>33</v>
      </c>
      <c r="B16" s="11">
        <v>3</v>
      </c>
      <c r="C16" s="11">
        <v>3.75</v>
      </c>
      <c r="D16" s="11">
        <v>3.75</v>
      </c>
      <c r="E16" s="11">
        <v>3</v>
      </c>
    </row>
    <row r="18" spans="1:5">
      <c r="A18" s="1" t="s">
        <v>11</v>
      </c>
      <c r="B18" s="1">
        <v>40</v>
      </c>
      <c r="C18" s="1">
        <v>50</v>
      </c>
      <c r="D18" s="1">
        <v>60</v>
      </c>
      <c r="E18" s="1">
        <v>80</v>
      </c>
    </row>
    <row r="19" spans="1:5">
      <c r="A19" s="1" t="s">
        <v>9</v>
      </c>
      <c r="B19" s="1">
        <f>AVERAGE(B14:B16)</f>
        <v>3</v>
      </c>
      <c r="C19" s="1">
        <f>AVERAGE(C14:C16)</f>
        <v>3</v>
      </c>
      <c r="D19" s="1">
        <f>AVERAGE(D14:D16)</f>
        <v>3.5</v>
      </c>
      <c r="E19" s="1">
        <f>AVERAGE(E14:E16)</f>
        <v>3.5</v>
      </c>
    </row>
    <row r="20" spans="1:5">
      <c r="A20" s="1" t="s">
        <v>10</v>
      </c>
      <c r="B20" s="1">
        <f>STDEV(B14:B16)</f>
        <v>0</v>
      </c>
      <c r="C20" s="1">
        <f>STDEV(C14:C16)</f>
        <v>0.75</v>
      </c>
      <c r="D20" s="1">
        <f>STDEV(D14:D16)</f>
        <v>0.4330127018922193</v>
      </c>
      <c r="E20" s="1">
        <f>STDEV(E14:E16)</f>
        <v>0.8660254037844386</v>
      </c>
    </row>
    <row r="22" spans="1:5">
      <c r="A22" t="s">
        <v>37</v>
      </c>
    </row>
    <row r="23" spans="1:5">
      <c r="A23" s="1"/>
      <c r="B23" s="1">
        <v>40</v>
      </c>
      <c r="C23" s="1">
        <v>50</v>
      </c>
      <c r="D23" s="1">
        <v>60</v>
      </c>
      <c r="E23" s="1">
        <v>80</v>
      </c>
    </row>
    <row r="24" spans="1:5">
      <c r="A24" s="1" t="s">
        <v>9</v>
      </c>
      <c r="B24" s="1">
        <f>B9*B19</f>
        <v>193</v>
      </c>
      <c r="C24" s="1">
        <f>C9*C19</f>
        <v>313</v>
      </c>
      <c r="D24" s="1">
        <f>D9*D19</f>
        <v>682.5</v>
      </c>
      <c r="E24" s="1">
        <f>E9*E19</f>
        <v>1400</v>
      </c>
    </row>
    <row r="33" spans="1:5">
      <c r="A33" t="s">
        <v>12</v>
      </c>
    </row>
    <row r="34" spans="1:5">
      <c r="A34" s="1"/>
      <c r="B34" s="1" t="s">
        <v>13</v>
      </c>
      <c r="C34" s="1" t="s">
        <v>6</v>
      </c>
      <c r="D34" s="1" t="s">
        <v>7</v>
      </c>
      <c r="E34" s="1" t="s">
        <v>8</v>
      </c>
    </row>
    <row r="35" spans="1:5">
      <c r="A35" s="1">
        <v>1</v>
      </c>
      <c r="B35" s="4">
        <f t="shared" ref="B35:E37" si="0">B4*B14</f>
        <v>186</v>
      </c>
      <c r="C35" s="4">
        <f t="shared" si="0"/>
        <v>312</v>
      </c>
      <c r="D35" s="4">
        <f t="shared" si="0"/>
        <v>546</v>
      </c>
      <c r="E35" s="4">
        <f t="shared" si="0"/>
        <v>1116</v>
      </c>
    </row>
    <row r="36" spans="1:5">
      <c r="A36" s="1">
        <v>2</v>
      </c>
      <c r="B36" s="4">
        <f t="shared" si="0"/>
        <v>195</v>
      </c>
      <c r="C36" s="4">
        <f t="shared" si="0"/>
        <v>209.25</v>
      </c>
      <c r="D36" s="4">
        <f t="shared" si="0"/>
        <v>727.5</v>
      </c>
      <c r="E36" s="4">
        <f t="shared" si="0"/>
        <v>1872</v>
      </c>
    </row>
    <row r="37" spans="1:5">
      <c r="A37" s="1">
        <v>3</v>
      </c>
      <c r="B37" s="4">
        <f t="shared" si="0"/>
        <v>198</v>
      </c>
      <c r="C37" s="4">
        <f t="shared" si="0"/>
        <v>435</v>
      </c>
      <c r="D37" s="4">
        <f t="shared" si="0"/>
        <v>783.75</v>
      </c>
      <c r="E37" s="4">
        <f t="shared" si="0"/>
        <v>1236</v>
      </c>
    </row>
    <row r="38" spans="1:5">
      <c r="A38" s="1"/>
      <c r="B38" s="1">
        <v>40</v>
      </c>
      <c r="C38" s="1">
        <v>50</v>
      </c>
      <c r="D38" s="1">
        <v>60</v>
      </c>
      <c r="E38" s="1">
        <v>80</v>
      </c>
    </row>
    <row r="39" spans="1:5">
      <c r="A39" s="1" t="s">
        <v>9</v>
      </c>
      <c r="B39" s="1">
        <f>AVERAGE(B35:B37)</f>
        <v>193</v>
      </c>
      <c r="C39" s="1">
        <f>AVERAGE(C35:C37)</f>
        <v>318.75</v>
      </c>
      <c r="D39" s="1">
        <f>AVERAGE(D35:D37)</f>
        <v>685.75</v>
      </c>
      <c r="E39" s="1">
        <f>AVERAGE(E35:E37)</f>
        <v>1408</v>
      </c>
    </row>
    <row r="40" spans="1:5">
      <c r="A40" s="1" t="s">
        <v>10</v>
      </c>
      <c r="B40" s="1">
        <f>STDEV(B35:B37)</f>
        <v>6.2449979983983983</v>
      </c>
      <c r="C40" s="1">
        <f>STDEV(C35:C37)</f>
        <v>113.02626907051298</v>
      </c>
      <c r="D40" s="1">
        <f>STDEV(D35:D37)</f>
        <v>124.25201205614339</v>
      </c>
      <c r="E40" s="1">
        <f>STDEV(E35:E37)</f>
        <v>406.29053643913488</v>
      </c>
    </row>
  </sheetData>
  <phoneticPr fontId="2"/>
  <pageMargins left="0.78700000000000003" right="0.78700000000000003" top="0.6" bottom="0.98399999999999999" header="0.51200000000000001" footer="0.51200000000000001"/>
  <pageSetup paperSize="9" scale="85" orientation="landscape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K40"/>
  <sheetViews>
    <sheetView workbookViewId="0">
      <selection activeCell="B4" sqref="B4"/>
    </sheetView>
  </sheetViews>
  <sheetFormatPr defaultRowHeight="13.5"/>
  <cols>
    <col min="1" max="1" width="12.25" customWidth="1"/>
  </cols>
  <sheetData>
    <row r="2" spans="1:11">
      <c r="A2" t="s">
        <v>5</v>
      </c>
    </row>
    <row r="3" spans="1:11">
      <c r="A3" s="1"/>
      <c r="B3" s="1" t="s">
        <v>13</v>
      </c>
      <c r="C3" s="1" t="s">
        <v>6</v>
      </c>
      <c r="D3" s="1" t="s">
        <v>7</v>
      </c>
      <c r="E3" s="1" t="s">
        <v>8</v>
      </c>
      <c r="G3" s="7"/>
      <c r="H3" s="7"/>
      <c r="I3" s="7"/>
      <c r="J3" s="7"/>
      <c r="K3" s="7"/>
    </row>
    <row r="4" spans="1:11">
      <c r="A4" s="4" t="s">
        <v>28</v>
      </c>
      <c r="B4" s="11">
        <v>184</v>
      </c>
      <c r="C4" s="11">
        <v>106</v>
      </c>
      <c r="D4" s="11">
        <v>122</v>
      </c>
      <c r="E4" s="11">
        <v>85</v>
      </c>
      <c r="G4" s="7"/>
      <c r="H4" s="7"/>
      <c r="I4" s="7"/>
      <c r="J4" s="7"/>
      <c r="K4" s="7"/>
    </row>
    <row r="5" spans="1:11">
      <c r="A5" s="4" t="s">
        <v>29</v>
      </c>
      <c r="B5" s="11">
        <v>202</v>
      </c>
      <c r="C5" s="11">
        <v>122</v>
      </c>
      <c r="D5" s="11">
        <v>124</v>
      </c>
      <c r="E5" s="11">
        <v>102</v>
      </c>
      <c r="G5" s="7"/>
      <c r="H5" s="7"/>
      <c r="I5" s="7"/>
      <c r="J5" s="7"/>
      <c r="K5" s="7"/>
    </row>
    <row r="6" spans="1:11">
      <c r="A6" s="4" t="s">
        <v>30</v>
      </c>
      <c r="B6" s="11">
        <v>200</v>
      </c>
      <c r="C6" s="11">
        <v>130</v>
      </c>
      <c r="D6" s="11">
        <v>112</v>
      </c>
      <c r="E6" s="11">
        <v>107</v>
      </c>
      <c r="G6" s="7"/>
      <c r="H6" s="7"/>
      <c r="I6" s="7"/>
      <c r="J6" s="7"/>
      <c r="K6" s="7"/>
    </row>
    <row r="7" spans="1:11">
      <c r="G7" s="7"/>
      <c r="H7" s="7"/>
      <c r="I7" s="7"/>
      <c r="J7" s="7"/>
      <c r="K7" s="7"/>
    </row>
    <row r="8" spans="1:11">
      <c r="A8" s="1" t="s">
        <v>36</v>
      </c>
      <c r="B8" s="1">
        <v>40</v>
      </c>
      <c r="C8" s="1">
        <v>50</v>
      </c>
      <c r="D8" s="1">
        <v>60</v>
      </c>
      <c r="E8" s="1">
        <v>80</v>
      </c>
      <c r="G8" s="7"/>
      <c r="H8" s="7"/>
      <c r="I8" s="7"/>
      <c r="J8" s="7"/>
      <c r="K8" s="7"/>
    </row>
    <row r="9" spans="1:11">
      <c r="A9" s="1" t="s">
        <v>9</v>
      </c>
      <c r="B9" s="1">
        <f>AVERAGE(B4:B6)</f>
        <v>195.33333333333334</v>
      </c>
      <c r="C9" s="1">
        <f>AVERAGE(C4:C6)</f>
        <v>119.33333333333333</v>
      </c>
      <c r="D9" s="1">
        <f>AVERAGE(D4:D6)</f>
        <v>119.33333333333333</v>
      </c>
      <c r="E9" s="1">
        <f>AVERAGE(E4:E6)</f>
        <v>98</v>
      </c>
      <c r="G9" s="7"/>
      <c r="H9" s="7"/>
      <c r="I9" s="7"/>
      <c r="J9" s="7"/>
      <c r="K9" s="7"/>
    </row>
    <row r="10" spans="1:11">
      <c r="A10" s="1" t="s">
        <v>10</v>
      </c>
      <c r="B10" s="1">
        <f>STDEV(B4:B6)</f>
        <v>9.8657657246326185</v>
      </c>
      <c r="C10" s="1">
        <f>STDEV(C4:C6)</f>
        <v>12.220201853215524</v>
      </c>
      <c r="D10" s="1">
        <f>STDEV(D4:D6)</f>
        <v>6.4291005073285428</v>
      </c>
      <c r="E10" s="1">
        <f>STDEV(E4:E6)</f>
        <v>11.532562594670797</v>
      </c>
      <c r="G10" s="7"/>
      <c r="H10" s="7"/>
      <c r="I10" s="7"/>
      <c r="J10" s="7"/>
      <c r="K10" s="7"/>
    </row>
    <row r="12" spans="1:11">
      <c r="A12" t="s">
        <v>11</v>
      </c>
    </row>
    <row r="13" spans="1:11">
      <c r="A13" s="1"/>
      <c r="B13" s="1" t="s">
        <v>13</v>
      </c>
      <c r="C13" s="1" t="s">
        <v>6</v>
      </c>
      <c r="D13" s="1" t="s">
        <v>7</v>
      </c>
      <c r="E13" s="1" t="s">
        <v>8</v>
      </c>
    </row>
    <row r="14" spans="1:11">
      <c r="A14" s="1" t="s">
        <v>31</v>
      </c>
      <c r="B14" s="11">
        <v>13.125</v>
      </c>
      <c r="C14" s="11">
        <v>9</v>
      </c>
      <c r="D14" s="11">
        <v>7.5</v>
      </c>
      <c r="E14" s="11">
        <v>6</v>
      </c>
    </row>
    <row r="15" spans="1:11">
      <c r="A15" s="1" t="s">
        <v>32</v>
      </c>
      <c r="B15" s="11">
        <v>11.625</v>
      </c>
      <c r="C15" s="11">
        <v>10.125</v>
      </c>
      <c r="D15" s="11">
        <v>7.5</v>
      </c>
      <c r="E15" s="11">
        <v>6</v>
      </c>
    </row>
    <row r="16" spans="1:11">
      <c r="A16" s="1" t="s">
        <v>33</v>
      </c>
      <c r="B16" s="11">
        <v>12.75</v>
      </c>
      <c r="C16" s="11">
        <v>9</v>
      </c>
      <c r="D16" s="11">
        <v>8.25</v>
      </c>
      <c r="E16" s="11">
        <v>7.5</v>
      </c>
    </row>
    <row r="18" spans="1:5">
      <c r="A18" s="1" t="s">
        <v>11</v>
      </c>
      <c r="B18" s="1">
        <v>40</v>
      </c>
      <c r="C18" s="1">
        <v>50</v>
      </c>
      <c r="D18" s="1">
        <v>60</v>
      </c>
      <c r="E18" s="1">
        <v>80</v>
      </c>
    </row>
    <row r="19" spans="1:5">
      <c r="A19" s="1" t="s">
        <v>9</v>
      </c>
      <c r="B19" s="1">
        <f>AVERAGE(B14:B16)</f>
        <v>12.5</v>
      </c>
      <c r="C19" s="1">
        <f>AVERAGE(C14:C16)</f>
        <v>9.375</v>
      </c>
      <c r="D19" s="1">
        <f>AVERAGE(D14:D16)</f>
        <v>7.75</v>
      </c>
      <c r="E19" s="1">
        <f>AVERAGE(E14:E16)</f>
        <v>6.5</v>
      </c>
    </row>
    <row r="20" spans="1:5">
      <c r="A20" s="1" t="s">
        <v>10</v>
      </c>
      <c r="B20" s="1">
        <f>STDEV(B14:B16)</f>
        <v>0.78062474979979979</v>
      </c>
      <c r="C20" s="1">
        <f>STDEV(C14:C16)</f>
        <v>0.649519052838329</v>
      </c>
      <c r="D20" s="1">
        <f>STDEV(D14:D16)</f>
        <v>0.4330127018922193</v>
      </c>
      <c r="E20" s="1">
        <f>STDEV(E14:E16)</f>
        <v>0.8660254037844386</v>
      </c>
    </row>
    <row r="22" spans="1:5">
      <c r="A22" t="s">
        <v>37</v>
      </c>
    </row>
    <row r="23" spans="1:5">
      <c r="A23" s="1"/>
      <c r="B23" s="1">
        <v>40</v>
      </c>
      <c r="C23" s="1">
        <v>50</v>
      </c>
      <c r="D23" s="1">
        <v>60</v>
      </c>
      <c r="E23" s="1">
        <v>80</v>
      </c>
    </row>
    <row r="24" spans="1:5">
      <c r="A24" s="1" t="s">
        <v>9</v>
      </c>
      <c r="B24" s="1">
        <f>B9*B19</f>
        <v>2441.666666666667</v>
      </c>
      <c r="C24" s="1">
        <f>C9*C19</f>
        <v>1118.75</v>
      </c>
      <c r="D24" s="1">
        <f>D9*D19</f>
        <v>924.83333333333326</v>
      </c>
      <c r="E24" s="1">
        <f>E9*E19</f>
        <v>637</v>
      </c>
    </row>
    <row r="33" spans="1:5">
      <c r="A33" t="s">
        <v>12</v>
      </c>
    </row>
    <row r="34" spans="1:5">
      <c r="A34" s="1"/>
      <c r="B34" s="1" t="s">
        <v>13</v>
      </c>
      <c r="C34" s="1" t="s">
        <v>6</v>
      </c>
      <c r="D34" s="1" t="s">
        <v>7</v>
      </c>
      <c r="E34" s="1" t="s">
        <v>8</v>
      </c>
    </row>
    <row r="35" spans="1:5">
      <c r="A35" s="1">
        <v>1</v>
      </c>
      <c r="B35" s="4">
        <f t="shared" ref="B35:E37" si="0">B4*B14</f>
        <v>2415</v>
      </c>
      <c r="C35" s="4">
        <f t="shared" si="0"/>
        <v>954</v>
      </c>
      <c r="D35" s="4">
        <f t="shared" si="0"/>
        <v>915</v>
      </c>
      <c r="E35" s="4">
        <f t="shared" si="0"/>
        <v>510</v>
      </c>
    </row>
    <row r="36" spans="1:5">
      <c r="A36" s="1">
        <v>2</v>
      </c>
      <c r="B36" s="4">
        <f t="shared" si="0"/>
        <v>2348.25</v>
      </c>
      <c r="C36" s="4">
        <f t="shared" si="0"/>
        <v>1235.25</v>
      </c>
      <c r="D36" s="4">
        <f t="shared" si="0"/>
        <v>930</v>
      </c>
      <c r="E36" s="4">
        <f t="shared" si="0"/>
        <v>612</v>
      </c>
    </row>
    <row r="37" spans="1:5">
      <c r="A37" s="1">
        <v>3</v>
      </c>
      <c r="B37" s="4">
        <f t="shared" si="0"/>
        <v>2550</v>
      </c>
      <c r="C37" s="4">
        <f t="shared" si="0"/>
        <v>1170</v>
      </c>
      <c r="D37" s="4">
        <f t="shared" si="0"/>
        <v>924</v>
      </c>
      <c r="E37" s="4">
        <f t="shared" si="0"/>
        <v>802.5</v>
      </c>
    </row>
    <row r="38" spans="1:5">
      <c r="A38" s="1"/>
      <c r="B38" s="1">
        <v>40</v>
      </c>
      <c r="C38" s="1">
        <v>50</v>
      </c>
      <c r="D38" s="1">
        <v>60</v>
      </c>
      <c r="E38" s="1">
        <v>80</v>
      </c>
    </row>
    <row r="39" spans="1:5">
      <c r="A39" s="1" t="s">
        <v>9</v>
      </c>
      <c r="B39" s="1">
        <f>AVERAGE(B35:B37)</f>
        <v>2437.75</v>
      </c>
      <c r="C39" s="1">
        <f>AVERAGE(C35:C37)</f>
        <v>1119.75</v>
      </c>
      <c r="D39" s="1">
        <f>AVERAGE(D35:D37)</f>
        <v>923</v>
      </c>
      <c r="E39" s="1">
        <f>AVERAGE(E35:E37)</f>
        <v>641.5</v>
      </c>
    </row>
    <row r="40" spans="1:5">
      <c r="A40" s="1" t="s">
        <v>10</v>
      </c>
      <c r="B40" s="1">
        <f>STDEV(B35:B37)</f>
        <v>102.78101721621556</v>
      </c>
      <c r="C40" s="1">
        <f>STDEV(C35:C37)</f>
        <v>147.20457703481912</v>
      </c>
      <c r="D40" s="1">
        <f>STDEV(D35:D37)</f>
        <v>7.5498344352707498</v>
      </c>
      <c r="E40" s="1">
        <f>STDEV(E35:E37)</f>
        <v>148.46464225531949</v>
      </c>
    </row>
  </sheetData>
  <phoneticPr fontId="2"/>
  <pageMargins left="0.78700000000000003" right="0.78700000000000003" top="0.6" bottom="0.98399999999999999" header="0.51200000000000001" footer="0.51200000000000001"/>
  <pageSetup paperSize="9" scale="85" orientation="landscape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K40"/>
  <sheetViews>
    <sheetView workbookViewId="0">
      <selection activeCell="B4" sqref="B4"/>
    </sheetView>
  </sheetViews>
  <sheetFormatPr defaultRowHeight="13.5"/>
  <cols>
    <col min="1" max="1" width="12.25" customWidth="1"/>
  </cols>
  <sheetData>
    <row r="2" spans="1:11">
      <c r="A2" t="s">
        <v>5</v>
      </c>
    </row>
    <row r="3" spans="1:11">
      <c r="A3" s="1"/>
      <c r="B3" s="1" t="s">
        <v>13</v>
      </c>
      <c r="C3" s="1" t="s">
        <v>6</v>
      </c>
      <c r="D3" s="1" t="s">
        <v>7</v>
      </c>
      <c r="E3" s="1" t="s">
        <v>8</v>
      </c>
      <c r="G3" s="7"/>
      <c r="H3" s="7"/>
      <c r="I3" s="7"/>
      <c r="J3" s="7"/>
      <c r="K3" s="7"/>
    </row>
    <row r="4" spans="1:11">
      <c r="A4" s="4" t="s">
        <v>28</v>
      </c>
      <c r="B4" s="11">
        <v>184</v>
      </c>
      <c r="C4" s="11">
        <v>106</v>
      </c>
      <c r="D4" s="11">
        <v>122</v>
      </c>
      <c r="E4" s="11">
        <v>85</v>
      </c>
      <c r="G4" s="7"/>
      <c r="H4" s="7"/>
      <c r="I4" s="7"/>
      <c r="J4" s="7"/>
      <c r="K4" s="7"/>
    </row>
    <row r="5" spans="1:11">
      <c r="A5" s="4" t="s">
        <v>29</v>
      </c>
      <c r="B5" s="11">
        <v>202</v>
      </c>
      <c r="C5" s="11">
        <v>122</v>
      </c>
      <c r="D5" s="11">
        <v>124</v>
      </c>
      <c r="E5" s="11">
        <v>102</v>
      </c>
      <c r="G5" s="7"/>
      <c r="H5" s="7"/>
      <c r="I5" s="7"/>
      <c r="J5" s="7"/>
      <c r="K5" s="7"/>
    </row>
    <row r="6" spans="1:11">
      <c r="A6" s="4" t="s">
        <v>30</v>
      </c>
      <c r="B6" s="11">
        <v>200</v>
      </c>
      <c r="C6" s="11">
        <v>130</v>
      </c>
      <c r="D6" s="11">
        <v>112</v>
      </c>
      <c r="E6" s="11">
        <v>107</v>
      </c>
      <c r="G6" s="7"/>
      <c r="H6" s="7"/>
      <c r="I6" s="7"/>
      <c r="J6" s="7"/>
      <c r="K6" s="7"/>
    </row>
    <row r="7" spans="1:11">
      <c r="G7" s="7"/>
      <c r="H7" s="7"/>
      <c r="I7" s="7"/>
      <c r="J7" s="7"/>
      <c r="K7" s="7"/>
    </row>
    <row r="8" spans="1:11">
      <c r="A8" s="1" t="s">
        <v>36</v>
      </c>
      <c r="B8" s="1">
        <v>40</v>
      </c>
      <c r="C8" s="1">
        <v>50</v>
      </c>
      <c r="D8" s="1">
        <v>60</v>
      </c>
      <c r="E8" s="1">
        <v>80</v>
      </c>
      <c r="G8" s="7"/>
      <c r="H8" s="7"/>
      <c r="I8" s="7"/>
      <c r="J8" s="7"/>
      <c r="K8" s="7"/>
    </row>
    <row r="9" spans="1:11">
      <c r="A9" s="1" t="s">
        <v>9</v>
      </c>
      <c r="B9" s="1">
        <f>AVERAGE(B4:B6)</f>
        <v>195.33333333333334</v>
      </c>
      <c r="C9" s="1">
        <f>AVERAGE(C4:C6)</f>
        <v>119.33333333333333</v>
      </c>
      <c r="D9" s="1">
        <f>AVERAGE(D4:D6)</f>
        <v>119.33333333333333</v>
      </c>
      <c r="E9" s="1">
        <f>AVERAGE(E4:E6)</f>
        <v>98</v>
      </c>
      <c r="G9" s="7"/>
      <c r="H9" s="7"/>
      <c r="I9" s="7"/>
      <c r="J9" s="7"/>
      <c r="K9" s="7"/>
    </row>
    <row r="10" spans="1:11">
      <c r="A10" s="1" t="s">
        <v>10</v>
      </c>
      <c r="B10" s="1">
        <f>STDEV(B4:B6)</f>
        <v>9.8657657246326185</v>
      </c>
      <c r="C10" s="1">
        <f>STDEV(C4:C6)</f>
        <v>12.220201853215524</v>
      </c>
      <c r="D10" s="1">
        <f>STDEV(D4:D6)</f>
        <v>6.4291005073285428</v>
      </c>
      <c r="E10" s="1">
        <f>STDEV(E4:E6)</f>
        <v>11.532562594670797</v>
      </c>
      <c r="G10" s="7"/>
      <c r="H10" s="7"/>
      <c r="I10" s="7"/>
      <c r="J10" s="7"/>
      <c r="K10" s="7"/>
    </row>
    <row r="12" spans="1:11">
      <c r="A12" t="s">
        <v>11</v>
      </c>
    </row>
    <row r="13" spans="1:11">
      <c r="A13" s="1"/>
      <c r="B13" s="1" t="s">
        <v>13</v>
      </c>
      <c r="C13" s="1" t="s">
        <v>6</v>
      </c>
      <c r="D13" s="1" t="s">
        <v>7</v>
      </c>
      <c r="E13" s="1" t="s">
        <v>8</v>
      </c>
    </row>
    <row r="14" spans="1:11">
      <c r="A14" s="1" t="s">
        <v>31</v>
      </c>
      <c r="B14" s="11">
        <v>13.125</v>
      </c>
      <c r="C14" s="11">
        <v>9</v>
      </c>
      <c r="D14" s="11">
        <v>7.5</v>
      </c>
      <c r="E14" s="11">
        <v>6</v>
      </c>
    </row>
    <row r="15" spans="1:11">
      <c r="A15" s="1" t="s">
        <v>32</v>
      </c>
      <c r="B15" s="11">
        <v>11.625</v>
      </c>
      <c r="C15" s="11">
        <v>10.125</v>
      </c>
      <c r="D15" s="11">
        <v>7.5</v>
      </c>
      <c r="E15" s="11">
        <v>6</v>
      </c>
    </row>
    <row r="16" spans="1:11">
      <c r="A16" s="1" t="s">
        <v>33</v>
      </c>
      <c r="B16" s="11">
        <v>12.75</v>
      </c>
      <c r="C16" s="11">
        <v>9</v>
      </c>
      <c r="D16" s="11">
        <v>8.25</v>
      </c>
      <c r="E16" s="11">
        <v>7.5</v>
      </c>
    </row>
    <row r="18" spans="1:5">
      <c r="A18" s="1" t="s">
        <v>11</v>
      </c>
      <c r="B18" s="1">
        <v>40</v>
      </c>
      <c r="C18" s="1">
        <v>50</v>
      </c>
      <c r="D18" s="1">
        <v>60</v>
      </c>
      <c r="E18" s="1">
        <v>80</v>
      </c>
    </row>
    <row r="19" spans="1:5">
      <c r="A19" s="1" t="s">
        <v>9</v>
      </c>
      <c r="B19" s="1">
        <f>AVERAGE(B14:B16)</f>
        <v>12.5</v>
      </c>
      <c r="C19" s="1">
        <f>AVERAGE(C14:C16)</f>
        <v>9.375</v>
      </c>
      <c r="D19" s="1">
        <f>AVERAGE(D14:D16)</f>
        <v>7.75</v>
      </c>
      <c r="E19" s="1">
        <f>AVERAGE(E14:E16)</f>
        <v>6.5</v>
      </c>
    </row>
    <row r="20" spans="1:5">
      <c r="A20" s="1" t="s">
        <v>10</v>
      </c>
      <c r="B20" s="1">
        <f>STDEV(B14:B16)</f>
        <v>0.78062474979979979</v>
      </c>
      <c r="C20" s="1">
        <f>STDEV(C14:C16)</f>
        <v>0.649519052838329</v>
      </c>
      <c r="D20" s="1">
        <f>STDEV(D14:D16)</f>
        <v>0.4330127018922193</v>
      </c>
      <c r="E20" s="1">
        <f>STDEV(E14:E16)</f>
        <v>0.8660254037844386</v>
      </c>
    </row>
    <row r="22" spans="1:5">
      <c r="A22" t="s">
        <v>37</v>
      </c>
    </row>
    <row r="23" spans="1:5">
      <c r="A23" s="1"/>
      <c r="B23" s="1">
        <v>40</v>
      </c>
      <c r="C23" s="1">
        <v>50</v>
      </c>
      <c r="D23" s="1">
        <v>60</v>
      </c>
      <c r="E23" s="1">
        <v>80</v>
      </c>
    </row>
    <row r="24" spans="1:5">
      <c r="A24" s="1" t="s">
        <v>9</v>
      </c>
      <c r="B24" s="1">
        <f>B9*B19</f>
        <v>2441.666666666667</v>
      </c>
      <c r="C24" s="1">
        <f>C9*C19</f>
        <v>1118.75</v>
      </c>
      <c r="D24" s="1">
        <f>D9*D19</f>
        <v>924.83333333333326</v>
      </c>
      <c r="E24" s="1">
        <f>E9*E19</f>
        <v>637</v>
      </c>
    </row>
    <row r="33" spans="1:5">
      <c r="A33" t="s">
        <v>12</v>
      </c>
    </row>
    <row r="34" spans="1:5">
      <c r="A34" s="1"/>
      <c r="B34" s="1" t="s">
        <v>13</v>
      </c>
      <c r="C34" s="1" t="s">
        <v>6</v>
      </c>
      <c r="D34" s="1" t="s">
        <v>7</v>
      </c>
      <c r="E34" s="1" t="s">
        <v>8</v>
      </c>
    </row>
    <row r="35" spans="1:5">
      <c r="A35" s="1">
        <v>1</v>
      </c>
      <c r="B35" s="4">
        <f t="shared" ref="B35:E37" si="0">B4*B14</f>
        <v>2415</v>
      </c>
      <c r="C35" s="4">
        <f t="shared" si="0"/>
        <v>954</v>
      </c>
      <c r="D35" s="4">
        <f t="shared" si="0"/>
        <v>915</v>
      </c>
      <c r="E35" s="4">
        <f t="shared" si="0"/>
        <v>510</v>
      </c>
    </row>
    <row r="36" spans="1:5">
      <c r="A36" s="1">
        <v>2</v>
      </c>
      <c r="B36" s="4">
        <f t="shared" si="0"/>
        <v>2348.25</v>
      </c>
      <c r="C36" s="4">
        <f t="shared" si="0"/>
        <v>1235.25</v>
      </c>
      <c r="D36" s="4">
        <f t="shared" si="0"/>
        <v>930</v>
      </c>
      <c r="E36" s="4">
        <f t="shared" si="0"/>
        <v>612</v>
      </c>
    </row>
    <row r="37" spans="1:5">
      <c r="A37" s="1">
        <v>3</v>
      </c>
      <c r="B37" s="4">
        <f t="shared" si="0"/>
        <v>2550</v>
      </c>
      <c r="C37" s="4">
        <f t="shared" si="0"/>
        <v>1170</v>
      </c>
      <c r="D37" s="4">
        <f t="shared" si="0"/>
        <v>924</v>
      </c>
      <c r="E37" s="4">
        <f t="shared" si="0"/>
        <v>802.5</v>
      </c>
    </row>
    <row r="38" spans="1:5">
      <c r="A38" s="1"/>
      <c r="B38" s="1">
        <v>40</v>
      </c>
      <c r="C38" s="1">
        <v>50</v>
      </c>
      <c r="D38" s="1">
        <v>60</v>
      </c>
      <c r="E38" s="1">
        <v>80</v>
      </c>
    </row>
    <row r="39" spans="1:5">
      <c r="A39" s="1" t="s">
        <v>9</v>
      </c>
      <c r="B39" s="1">
        <f>AVERAGE(B35:B37)</f>
        <v>2437.75</v>
      </c>
      <c r="C39" s="1">
        <f>AVERAGE(C35:C37)</f>
        <v>1119.75</v>
      </c>
      <c r="D39" s="1">
        <f>AVERAGE(D35:D37)</f>
        <v>923</v>
      </c>
      <c r="E39" s="1">
        <f>AVERAGE(E35:E37)</f>
        <v>641.5</v>
      </c>
    </row>
    <row r="40" spans="1:5">
      <c r="A40" s="1" t="s">
        <v>10</v>
      </c>
      <c r="B40" s="1">
        <f>STDEV(B35:B37)</f>
        <v>102.78101721621556</v>
      </c>
      <c r="C40" s="1">
        <f>STDEV(C35:C37)</f>
        <v>147.20457703481912</v>
      </c>
      <c r="D40" s="1">
        <f>STDEV(D35:D37)</f>
        <v>7.5498344352707498</v>
      </c>
      <c r="E40" s="1">
        <f>STDEV(E35:E37)</f>
        <v>148.46464225531949</v>
      </c>
    </row>
  </sheetData>
  <phoneticPr fontId="2"/>
  <pageMargins left="0.78700000000000003" right="0.78700000000000003" top="0.6" bottom="0.98399999999999999" header="0.51200000000000001" footer="0.51200000000000001"/>
  <pageSetup paperSize="9" scale="85" orientation="landscape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K40"/>
  <sheetViews>
    <sheetView workbookViewId="0">
      <selection activeCell="B4" sqref="B4"/>
    </sheetView>
  </sheetViews>
  <sheetFormatPr defaultRowHeight="13.5"/>
  <cols>
    <col min="1" max="1" width="12.25" customWidth="1"/>
  </cols>
  <sheetData>
    <row r="2" spans="1:11">
      <c r="A2" t="s">
        <v>5</v>
      </c>
    </row>
    <row r="3" spans="1:11">
      <c r="A3" s="1"/>
      <c r="B3" s="1" t="s">
        <v>13</v>
      </c>
      <c r="C3" s="1" t="s">
        <v>6</v>
      </c>
      <c r="D3" s="1" t="s">
        <v>7</v>
      </c>
      <c r="E3" s="1" t="s">
        <v>8</v>
      </c>
      <c r="G3" s="7"/>
      <c r="H3" s="7"/>
      <c r="I3" s="7"/>
      <c r="J3" s="7"/>
      <c r="K3" s="7"/>
    </row>
    <row r="4" spans="1:11">
      <c r="A4" s="4" t="s">
        <v>28</v>
      </c>
      <c r="B4" s="11">
        <v>181.4</v>
      </c>
      <c r="C4" s="11">
        <v>110</v>
      </c>
      <c r="D4" s="11">
        <v>117.4</v>
      </c>
      <c r="E4" s="11">
        <v>93.6</v>
      </c>
      <c r="G4" s="7"/>
      <c r="H4" s="7"/>
      <c r="I4" s="7"/>
      <c r="J4" s="7"/>
      <c r="K4" s="7"/>
    </row>
    <row r="5" spans="1:11">
      <c r="A5" s="4" t="s">
        <v>29</v>
      </c>
      <c r="B5" s="11">
        <v>190</v>
      </c>
      <c r="C5" s="11">
        <v>133</v>
      </c>
      <c r="D5" s="11">
        <v>124.4</v>
      </c>
      <c r="E5" s="11">
        <v>85.6</v>
      </c>
      <c r="G5" s="7"/>
      <c r="H5" s="7"/>
      <c r="I5" s="7"/>
      <c r="J5" s="7"/>
      <c r="K5" s="7"/>
    </row>
    <row r="6" spans="1:11">
      <c r="A6" s="4" t="s">
        <v>30</v>
      </c>
      <c r="B6" s="11">
        <v>133.4</v>
      </c>
      <c r="C6" s="11">
        <v>131</v>
      </c>
      <c r="D6" s="11">
        <v>124.2</v>
      </c>
      <c r="E6" s="11">
        <v>74</v>
      </c>
      <c r="G6" s="7"/>
      <c r="H6" s="7"/>
      <c r="I6" s="7"/>
      <c r="J6" s="7"/>
      <c r="K6" s="7"/>
    </row>
    <row r="7" spans="1:11">
      <c r="G7" s="7"/>
      <c r="H7" s="7"/>
      <c r="I7" s="7"/>
      <c r="J7" s="7"/>
      <c r="K7" s="7"/>
    </row>
    <row r="8" spans="1:11">
      <c r="A8" s="1" t="s">
        <v>36</v>
      </c>
      <c r="B8" s="1">
        <v>40</v>
      </c>
      <c r="C8" s="1">
        <v>50</v>
      </c>
      <c r="D8" s="1">
        <v>60</v>
      </c>
      <c r="E8" s="1">
        <v>80</v>
      </c>
      <c r="G8" s="7"/>
      <c r="H8" s="7"/>
      <c r="I8" s="7"/>
      <c r="J8" s="7"/>
      <c r="K8" s="7"/>
    </row>
    <row r="9" spans="1:11">
      <c r="A9" s="1" t="s">
        <v>9</v>
      </c>
      <c r="B9" s="1">
        <f>AVERAGE(B4:B6)</f>
        <v>168.26666666666665</v>
      </c>
      <c r="C9" s="1">
        <f>AVERAGE(C4:C6)</f>
        <v>124.66666666666667</v>
      </c>
      <c r="D9" s="1">
        <f>AVERAGE(D4:D6)</f>
        <v>122</v>
      </c>
      <c r="E9" s="1">
        <f>AVERAGE(E4:E6)</f>
        <v>84.399999999999991</v>
      </c>
      <c r="G9" s="7"/>
      <c r="H9" s="7"/>
      <c r="I9" s="7"/>
      <c r="J9" s="7"/>
      <c r="K9" s="7"/>
    </row>
    <row r="10" spans="1:11">
      <c r="A10" s="1" t="s">
        <v>10</v>
      </c>
      <c r="B10" s="1">
        <f>STDEV(B4:B6)</f>
        <v>30.500054644759803</v>
      </c>
      <c r="C10" s="1">
        <f>STDEV(C4:C6)</f>
        <v>12.74100990241088</v>
      </c>
      <c r="D10" s="1">
        <f>STDEV(D4:D6)</f>
        <v>3.9849717690343827</v>
      </c>
      <c r="E10" s="1">
        <f>STDEV(E4:E6)</f>
        <v>9.8549479958039754</v>
      </c>
      <c r="G10" s="7"/>
      <c r="H10" s="7"/>
      <c r="I10" s="7"/>
      <c r="J10" s="7"/>
      <c r="K10" s="7"/>
    </row>
    <row r="12" spans="1:11">
      <c r="A12" t="s">
        <v>11</v>
      </c>
    </row>
    <row r="13" spans="1:11">
      <c r="A13" s="1"/>
      <c r="B13" s="1" t="s">
        <v>13</v>
      </c>
      <c r="C13" s="1" t="s">
        <v>6</v>
      </c>
      <c r="D13" s="1" t="s">
        <v>7</v>
      </c>
      <c r="E13" s="1" t="s">
        <v>8</v>
      </c>
    </row>
    <row r="14" spans="1:11">
      <c r="A14" s="1" t="s">
        <v>31</v>
      </c>
      <c r="B14" s="11">
        <v>10.5</v>
      </c>
      <c r="C14" s="11">
        <v>7.5</v>
      </c>
      <c r="D14" s="11">
        <v>6</v>
      </c>
      <c r="E14" s="11">
        <v>6</v>
      </c>
    </row>
    <row r="15" spans="1:11">
      <c r="A15" s="1" t="s">
        <v>32</v>
      </c>
      <c r="B15" s="11">
        <v>9.75</v>
      </c>
      <c r="C15" s="11">
        <v>6.75</v>
      </c>
      <c r="D15" s="11">
        <v>7.125</v>
      </c>
      <c r="E15" s="11">
        <v>5.625</v>
      </c>
    </row>
    <row r="16" spans="1:11">
      <c r="A16" s="1" t="s">
        <v>33</v>
      </c>
      <c r="B16" s="11">
        <v>8.25</v>
      </c>
      <c r="C16" s="11">
        <v>8.25</v>
      </c>
      <c r="D16" s="11">
        <v>7.5</v>
      </c>
      <c r="E16" s="11">
        <v>5.25</v>
      </c>
    </row>
    <row r="18" spans="1:5">
      <c r="A18" s="1" t="s">
        <v>11</v>
      </c>
      <c r="B18" s="1">
        <v>40</v>
      </c>
      <c r="C18" s="1">
        <v>50</v>
      </c>
      <c r="D18" s="1">
        <v>60</v>
      </c>
      <c r="E18" s="1">
        <v>80</v>
      </c>
    </row>
    <row r="19" spans="1:5">
      <c r="A19" s="1" t="s">
        <v>9</v>
      </c>
      <c r="B19" s="1">
        <f>AVERAGE(B14:B16)</f>
        <v>9.5</v>
      </c>
      <c r="C19" s="1">
        <f>AVERAGE(C14:C16)</f>
        <v>7.5</v>
      </c>
      <c r="D19" s="1">
        <f>AVERAGE(D14:D16)</f>
        <v>6.875</v>
      </c>
      <c r="E19" s="1">
        <f>AVERAGE(E14:E16)</f>
        <v>5.625</v>
      </c>
    </row>
    <row r="20" spans="1:5">
      <c r="A20" s="1" t="s">
        <v>10</v>
      </c>
      <c r="B20" s="1">
        <f>STDEV(B14:B16)</f>
        <v>1.14564392373896</v>
      </c>
      <c r="C20" s="1">
        <f>STDEV(C14:C16)</f>
        <v>0.75</v>
      </c>
      <c r="D20" s="1">
        <f>STDEV(D14:D16)</f>
        <v>0.78062474979979979</v>
      </c>
      <c r="E20" s="1">
        <f>STDEV(E14:E16)</f>
        <v>0.375</v>
      </c>
    </row>
    <row r="22" spans="1:5">
      <c r="A22" t="s">
        <v>37</v>
      </c>
    </row>
    <row r="23" spans="1:5">
      <c r="A23" s="1"/>
      <c r="B23" s="1">
        <v>40</v>
      </c>
      <c r="C23" s="1">
        <v>50</v>
      </c>
      <c r="D23" s="1">
        <v>60</v>
      </c>
      <c r="E23" s="1">
        <v>80</v>
      </c>
    </row>
    <row r="24" spans="1:5">
      <c r="A24" s="1" t="s">
        <v>9</v>
      </c>
      <c r="B24" s="1">
        <f>B9*B19</f>
        <v>1598.5333333333333</v>
      </c>
      <c r="C24" s="1">
        <f>C9*C19</f>
        <v>935</v>
      </c>
      <c r="D24" s="1">
        <f>D9*D19</f>
        <v>838.75</v>
      </c>
      <c r="E24" s="1">
        <f>E9*E19</f>
        <v>474.74999999999994</v>
      </c>
    </row>
    <row r="33" spans="1:5">
      <c r="A33" t="s">
        <v>12</v>
      </c>
    </row>
    <row r="34" spans="1:5">
      <c r="A34" s="1"/>
      <c r="B34" s="1" t="s">
        <v>13</v>
      </c>
      <c r="C34" s="1" t="s">
        <v>6</v>
      </c>
      <c r="D34" s="1" t="s">
        <v>7</v>
      </c>
      <c r="E34" s="1" t="s">
        <v>8</v>
      </c>
    </row>
    <row r="35" spans="1:5">
      <c r="A35" s="1">
        <v>1</v>
      </c>
      <c r="B35" s="4">
        <f t="shared" ref="B35:E37" si="0">B4*B14</f>
        <v>1904.7</v>
      </c>
      <c r="C35" s="4">
        <f t="shared" si="0"/>
        <v>825</v>
      </c>
      <c r="D35" s="4">
        <f t="shared" si="0"/>
        <v>704.40000000000009</v>
      </c>
      <c r="E35" s="4">
        <f t="shared" si="0"/>
        <v>561.59999999999991</v>
      </c>
    </row>
    <row r="36" spans="1:5">
      <c r="A36" s="1">
        <v>2</v>
      </c>
      <c r="B36" s="4">
        <f t="shared" si="0"/>
        <v>1852.5</v>
      </c>
      <c r="C36" s="4">
        <f t="shared" si="0"/>
        <v>897.75</v>
      </c>
      <c r="D36" s="4">
        <f t="shared" si="0"/>
        <v>886.35</v>
      </c>
      <c r="E36" s="4">
        <f t="shared" si="0"/>
        <v>481.49999999999994</v>
      </c>
    </row>
    <row r="37" spans="1:5">
      <c r="A37" s="1">
        <v>3</v>
      </c>
      <c r="B37" s="4">
        <f t="shared" si="0"/>
        <v>1100.55</v>
      </c>
      <c r="C37" s="4">
        <f t="shared" si="0"/>
        <v>1080.75</v>
      </c>
      <c r="D37" s="4">
        <f t="shared" si="0"/>
        <v>931.5</v>
      </c>
      <c r="E37" s="4">
        <f t="shared" si="0"/>
        <v>388.5</v>
      </c>
    </row>
    <row r="38" spans="1:5">
      <c r="A38" s="1"/>
      <c r="B38" s="1">
        <v>40</v>
      </c>
      <c r="C38" s="1">
        <v>50</v>
      </c>
      <c r="D38" s="1">
        <v>60</v>
      </c>
      <c r="E38" s="1">
        <v>80</v>
      </c>
    </row>
    <row r="39" spans="1:5">
      <c r="A39" s="1" t="s">
        <v>9</v>
      </c>
      <c r="B39" s="1">
        <f>AVERAGE(B35:B37)</f>
        <v>1619.25</v>
      </c>
      <c r="C39" s="1">
        <f>AVERAGE(C35:C37)</f>
        <v>934.5</v>
      </c>
      <c r="D39" s="1">
        <f>AVERAGE(D35:D37)</f>
        <v>840.75</v>
      </c>
      <c r="E39" s="1">
        <f>AVERAGE(E35:E37)</f>
        <v>477.2</v>
      </c>
    </row>
    <row r="40" spans="1:5">
      <c r="A40" s="1" t="s">
        <v>10</v>
      </c>
      <c r="B40" s="1">
        <f>STDEV(B35:B37)</f>
        <v>449.96497363683767</v>
      </c>
      <c r="C40" s="1">
        <f>STDEV(C35:C37)</f>
        <v>131.77608849863469</v>
      </c>
      <c r="D40" s="1">
        <f>STDEV(D35:D37)</f>
        <v>120.22113998794079</v>
      </c>
      <c r="E40" s="1">
        <f>STDEV(E35:E37)</f>
        <v>86.630075608878244</v>
      </c>
    </row>
  </sheetData>
  <phoneticPr fontId="2"/>
  <pageMargins left="0.78700000000000003" right="0.78700000000000003" top="0.6" bottom="0.98399999999999999" header="0.51200000000000001" footer="0.51200000000000001"/>
  <pageSetup paperSize="9" scale="85" orientation="landscape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K40"/>
  <sheetViews>
    <sheetView workbookViewId="0">
      <selection activeCell="B4" sqref="B4"/>
    </sheetView>
  </sheetViews>
  <sheetFormatPr defaultRowHeight="13.5"/>
  <cols>
    <col min="1" max="1" width="12.25" customWidth="1"/>
  </cols>
  <sheetData>
    <row r="2" spans="1:11">
      <c r="A2" t="s">
        <v>5</v>
      </c>
    </row>
    <row r="3" spans="1:11">
      <c r="A3" s="1"/>
      <c r="B3" s="1" t="s">
        <v>13</v>
      </c>
      <c r="C3" s="1" t="s">
        <v>6</v>
      </c>
      <c r="D3" s="1" t="s">
        <v>7</v>
      </c>
      <c r="E3" s="1" t="s">
        <v>8</v>
      </c>
      <c r="G3" s="7"/>
      <c r="H3" s="7"/>
      <c r="I3" s="7"/>
      <c r="J3" s="7"/>
      <c r="K3" s="7"/>
    </row>
    <row r="4" spans="1:11">
      <c r="A4" s="4" t="s">
        <v>28</v>
      </c>
      <c r="B4" s="11">
        <v>181.4</v>
      </c>
      <c r="C4" s="11">
        <v>110</v>
      </c>
      <c r="D4" s="11">
        <v>117.4</v>
      </c>
      <c r="E4" s="11">
        <v>93.6</v>
      </c>
      <c r="G4" s="7"/>
      <c r="H4" s="7"/>
      <c r="I4" s="7"/>
      <c r="J4" s="7"/>
      <c r="K4" s="7"/>
    </row>
    <row r="5" spans="1:11">
      <c r="A5" s="4" t="s">
        <v>29</v>
      </c>
      <c r="B5" s="11">
        <v>190</v>
      </c>
      <c r="C5" s="11">
        <v>133</v>
      </c>
      <c r="D5" s="11">
        <v>124.4</v>
      </c>
      <c r="E5" s="11">
        <v>85.6</v>
      </c>
      <c r="G5" s="7"/>
      <c r="H5" s="7"/>
      <c r="I5" s="7"/>
      <c r="J5" s="7"/>
      <c r="K5" s="7"/>
    </row>
    <row r="6" spans="1:11">
      <c r="A6" s="4" t="s">
        <v>30</v>
      </c>
      <c r="B6" s="11">
        <v>133.4</v>
      </c>
      <c r="C6" s="11">
        <v>131</v>
      </c>
      <c r="D6" s="11">
        <v>124.2</v>
      </c>
      <c r="E6" s="11">
        <v>74</v>
      </c>
      <c r="G6" s="7"/>
      <c r="H6" s="7"/>
      <c r="I6" s="7"/>
      <c r="J6" s="7"/>
      <c r="K6" s="7"/>
    </row>
    <row r="7" spans="1:11">
      <c r="G7" s="7"/>
      <c r="H7" s="7"/>
      <c r="I7" s="7"/>
      <c r="J7" s="7"/>
      <c r="K7" s="7"/>
    </row>
    <row r="8" spans="1:11">
      <c r="A8" s="1" t="s">
        <v>36</v>
      </c>
      <c r="B8" s="1">
        <v>40</v>
      </c>
      <c r="C8" s="1">
        <v>50</v>
      </c>
      <c r="D8" s="1">
        <v>60</v>
      </c>
      <c r="E8" s="1">
        <v>80</v>
      </c>
      <c r="G8" s="7"/>
      <c r="H8" s="7"/>
      <c r="I8" s="7"/>
      <c r="J8" s="7"/>
      <c r="K8" s="7"/>
    </row>
    <row r="9" spans="1:11">
      <c r="A9" s="1" t="s">
        <v>9</v>
      </c>
      <c r="B9" s="1">
        <f>AVERAGE(B4:B6)</f>
        <v>168.26666666666665</v>
      </c>
      <c r="C9" s="1">
        <f>AVERAGE(C4:C6)</f>
        <v>124.66666666666667</v>
      </c>
      <c r="D9" s="1">
        <f>AVERAGE(D4:D6)</f>
        <v>122</v>
      </c>
      <c r="E9" s="1">
        <f>AVERAGE(E4:E6)</f>
        <v>84.399999999999991</v>
      </c>
      <c r="G9" s="7"/>
      <c r="H9" s="7"/>
      <c r="I9" s="7"/>
      <c r="J9" s="7"/>
      <c r="K9" s="7"/>
    </row>
    <row r="10" spans="1:11">
      <c r="A10" s="1" t="s">
        <v>10</v>
      </c>
      <c r="B10" s="1">
        <f>STDEV(B4:B6)</f>
        <v>30.500054644759803</v>
      </c>
      <c r="C10" s="1">
        <f>STDEV(C4:C6)</f>
        <v>12.74100990241088</v>
      </c>
      <c r="D10" s="1">
        <f>STDEV(D4:D6)</f>
        <v>3.9849717690343827</v>
      </c>
      <c r="E10" s="1">
        <f>STDEV(E4:E6)</f>
        <v>9.8549479958039754</v>
      </c>
      <c r="G10" s="7"/>
      <c r="H10" s="7"/>
      <c r="I10" s="7"/>
      <c r="J10" s="7"/>
      <c r="K10" s="7"/>
    </row>
    <row r="12" spans="1:11">
      <c r="A12" t="s">
        <v>11</v>
      </c>
    </row>
    <row r="13" spans="1:11">
      <c r="A13" s="1"/>
      <c r="B13" s="1" t="s">
        <v>13</v>
      </c>
      <c r="C13" s="1" t="s">
        <v>6</v>
      </c>
      <c r="D13" s="1" t="s">
        <v>7</v>
      </c>
      <c r="E13" s="1" t="s">
        <v>8</v>
      </c>
    </row>
    <row r="14" spans="1:11">
      <c r="A14" s="1" t="s">
        <v>31</v>
      </c>
      <c r="B14" s="11">
        <v>10.5</v>
      </c>
      <c r="C14" s="11">
        <v>7.5</v>
      </c>
      <c r="D14" s="11">
        <v>6</v>
      </c>
      <c r="E14" s="11">
        <v>6</v>
      </c>
    </row>
    <row r="15" spans="1:11">
      <c r="A15" s="1" t="s">
        <v>32</v>
      </c>
      <c r="B15" s="11">
        <v>9.75</v>
      </c>
      <c r="C15" s="11">
        <v>6.75</v>
      </c>
      <c r="D15" s="11">
        <v>7.125</v>
      </c>
      <c r="E15" s="11">
        <v>5.625</v>
      </c>
    </row>
    <row r="16" spans="1:11">
      <c r="A16" s="1" t="s">
        <v>33</v>
      </c>
      <c r="B16" s="11">
        <v>8.25</v>
      </c>
      <c r="C16" s="11">
        <v>8.25</v>
      </c>
      <c r="D16" s="11">
        <v>7.5</v>
      </c>
      <c r="E16" s="11">
        <v>5.25</v>
      </c>
    </row>
    <row r="18" spans="1:5">
      <c r="A18" s="1" t="s">
        <v>11</v>
      </c>
      <c r="B18" s="1">
        <v>40</v>
      </c>
      <c r="C18" s="1">
        <v>50</v>
      </c>
      <c r="D18" s="1">
        <v>60</v>
      </c>
      <c r="E18" s="1">
        <v>80</v>
      </c>
    </row>
    <row r="19" spans="1:5">
      <c r="A19" s="1" t="s">
        <v>9</v>
      </c>
      <c r="B19" s="1">
        <f>AVERAGE(B14:B16)</f>
        <v>9.5</v>
      </c>
      <c r="C19" s="1">
        <f>AVERAGE(C14:C16)</f>
        <v>7.5</v>
      </c>
      <c r="D19" s="1">
        <f>AVERAGE(D14:D16)</f>
        <v>6.875</v>
      </c>
      <c r="E19" s="1">
        <f>AVERAGE(E14:E16)</f>
        <v>5.625</v>
      </c>
    </row>
    <row r="20" spans="1:5">
      <c r="A20" s="1" t="s">
        <v>10</v>
      </c>
      <c r="B20" s="1">
        <f>STDEV(B14:B16)</f>
        <v>1.14564392373896</v>
      </c>
      <c r="C20" s="1">
        <f>STDEV(C14:C16)</f>
        <v>0.75</v>
      </c>
      <c r="D20" s="1">
        <f>STDEV(D14:D16)</f>
        <v>0.78062474979979979</v>
      </c>
      <c r="E20" s="1">
        <f>STDEV(E14:E16)</f>
        <v>0.375</v>
      </c>
    </row>
    <row r="22" spans="1:5">
      <c r="A22" t="s">
        <v>37</v>
      </c>
    </row>
    <row r="23" spans="1:5">
      <c r="A23" s="1"/>
      <c r="B23" s="1">
        <v>40</v>
      </c>
      <c r="C23" s="1">
        <v>50</v>
      </c>
      <c r="D23" s="1">
        <v>60</v>
      </c>
      <c r="E23" s="1">
        <v>80</v>
      </c>
    </row>
    <row r="24" spans="1:5">
      <c r="A24" s="1" t="s">
        <v>9</v>
      </c>
      <c r="B24" s="1">
        <f>B9*B19</f>
        <v>1598.5333333333333</v>
      </c>
      <c r="C24" s="1">
        <f>C9*C19</f>
        <v>935</v>
      </c>
      <c r="D24" s="1">
        <f>D9*D19</f>
        <v>838.75</v>
      </c>
      <c r="E24" s="1">
        <f>E9*E19</f>
        <v>474.74999999999994</v>
      </c>
    </row>
    <row r="33" spans="1:5">
      <c r="A33" t="s">
        <v>12</v>
      </c>
    </row>
    <row r="34" spans="1:5">
      <c r="A34" s="1"/>
      <c r="B34" s="1" t="s">
        <v>13</v>
      </c>
      <c r="C34" s="1" t="s">
        <v>6</v>
      </c>
      <c r="D34" s="1" t="s">
        <v>7</v>
      </c>
      <c r="E34" s="1" t="s">
        <v>8</v>
      </c>
    </row>
    <row r="35" spans="1:5">
      <c r="A35" s="1">
        <v>1</v>
      </c>
      <c r="B35" s="4">
        <f t="shared" ref="B35:E37" si="0">B4*B14</f>
        <v>1904.7</v>
      </c>
      <c r="C35" s="4">
        <f t="shared" si="0"/>
        <v>825</v>
      </c>
      <c r="D35" s="4">
        <f t="shared" si="0"/>
        <v>704.40000000000009</v>
      </c>
      <c r="E35" s="4">
        <f t="shared" si="0"/>
        <v>561.59999999999991</v>
      </c>
    </row>
    <row r="36" spans="1:5">
      <c r="A36" s="1">
        <v>2</v>
      </c>
      <c r="B36" s="4">
        <f t="shared" si="0"/>
        <v>1852.5</v>
      </c>
      <c r="C36" s="4">
        <f t="shared" si="0"/>
        <v>897.75</v>
      </c>
      <c r="D36" s="4">
        <f t="shared" si="0"/>
        <v>886.35</v>
      </c>
      <c r="E36" s="4">
        <f t="shared" si="0"/>
        <v>481.49999999999994</v>
      </c>
    </row>
    <row r="37" spans="1:5">
      <c r="A37" s="1">
        <v>3</v>
      </c>
      <c r="B37" s="4">
        <f t="shared" si="0"/>
        <v>1100.55</v>
      </c>
      <c r="C37" s="4">
        <f t="shared" si="0"/>
        <v>1080.75</v>
      </c>
      <c r="D37" s="4">
        <f t="shared" si="0"/>
        <v>931.5</v>
      </c>
      <c r="E37" s="4">
        <f t="shared" si="0"/>
        <v>388.5</v>
      </c>
    </row>
    <row r="38" spans="1:5">
      <c r="A38" s="1"/>
      <c r="B38" s="1">
        <v>40</v>
      </c>
      <c r="C38" s="1">
        <v>50</v>
      </c>
      <c r="D38" s="1">
        <v>60</v>
      </c>
      <c r="E38" s="1">
        <v>80</v>
      </c>
    </row>
    <row r="39" spans="1:5">
      <c r="A39" s="1" t="s">
        <v>9</v>
      </c>
      <c r="B39" s="1">
        <f>AVERAGE(B35:B37)</f>
        <v>1619.25</v>
      </c>
      <c r="C39" s="1">
        <f>AVERAGE(C35:C37)</f>
        <v>934.5</v>
      </c>
      <c r="D39" s="1">
        <f>AVERAGE(D35:D37)</f>
        <v>840.75</v>
      </c>
      <c r="E39" s="1">
        <f>AVERAGE(E35:E37)</f>
        <v>477.2</v>
      </c>
    </row>
    <row r="40" spans="1:5">
      <c r="A40" s="1" t="s">
        <v>10</v>
      </c>
      <c r="B40" s="1">
        <f>STDEV(B35:B37)</f>
        <v>449.96497363683767</v>
      </c>
      <c r="C40" s="1">
        <f>STDEV(C35:C37)</f>
        <v>131.77608849863469</v>
      </c>
      <c r="D40" s="1">
        <f>STDEV(D35:D37)</f>
        <v>120.22113998794079</v>
      </c>
      <c r="E40" s="1">
        <f>STDEV(E35:E37)</f>
        <v>86.630075608878244</v>
      </c>
    </row>
  </sheetData>
  <phoneticPr fontId="2"/>
  <pageMargins left="0.78700000000000003" right="0.78700000000000003" top="0.6" bottom="0.98399999999999999" header="0.51200000000000001" footer="0.51200000000000001"/>
  <pageSetup paperSize="9" scale="85" orientation="landscape" horizontalDpi="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K40"/>
  <sheetViews>
    <sheetView workbookViewId="0">
      <selection activeCell="C14" sqref="C14"/>
    </sheetView>
  </sheetViews>
  <sheetFormatPr defaultRowHeight="13.5"/>
  <cols>
    <col min="1" max="1" width="12.25" customWidth="1"/>
  </cols>
  <sheetData>
    <row r="2" spans="1:11">
      <c r="A2" t="s">
        <v>5</v>
      </c>
    </row>
    <row r="3" spans="1:11">
      <c r="A3" s="1"/>
      <c r="B3" s="1" t="s">
        <v>13</v>
      </c>
      <c r="C3" s="1" t="s">
        <v>6</v>
      </c>
      <c r="D3" s="1" t="s">
        <v>7</v>
      </c>
      <c r="E3" s="1" t="s">
        <v>8</v>
      </c>
      <c r="G3" s="7"/>
      <c r="H3" s="7"/>
      <c r="I3" s="7"/>
      <c r="J3" s="7"/>
      <c r="K3" s="7"/>
    </row>
    <row r="4" spans="1:11">
      <c r="A4" s="4" t="s">
        <v>28</v>
      </c>
      <c r="B4" s="11"/>
      <c r="C4" s="11"/>
      <c r="D4" s="11"/>
      <c r="E4" s="11"/>
      <c r="G4" s="7"/>
      <c r="H4" s="7"/>
      <c r="I4" s="7"/>
      <c r="J4" s="7"/>
      <c r="K4" s="7"/>
    </row>
    <row r="5" spans="1:11">
      <c r="A5" s="4" t="s">
        <v>29</v>
      </c>
      <c r="B5" s="11"/>
      <c r="C5" s="11"/>
      <c r="D5" s="11"/>
      <c r="E5" s="11"/>
      <c r="G5" s="7"/>
      <c r="H5" s="7"/>
      <c r="I5" s="7"/>
      <c r="J5" s="7"/>
      <c r="K5" s="7"/>
    </row>
    <row r="6" spans="1:11">
      <c r="A6" s="4" t="s">
        <v>30</v>
      </c>
      <c r="B6" s="11"/>
      <c r="C6" s="11"/>
      <c r="D6" s="11"/>
      <c r="E6" s="11"/>
      <c r="G6" s="7"/>
      <c r="H6" s="7"/>
      <c r="I6" s="7"/>
      <c r="J6" s="7"/>
      <c r="K6" s="7"/>
    </row>
    <row r="7" spans="1:11">
      <c r="G7" s="7"/>
      <c r="H7" s="7"/>
      <c r="I7" s="7"/>
      <c r="J7" s="7"/>
      <c r="K7" s="7"/>
    </row>
    <row r="8" spans="1:11">
      <c r="A8" s="1" t="s">
        <v>36</v>
      </c>
      <c r="B8" s="1">
        <v>40</v>
      </c>
      <c r="C8" s="1">
        <v>50</v>
      </c>
      <c r="D8" s="1">
        <v>60</v>
      </c>
      <c r="E8" s="1">
        <v>80</v>
      </c>
      <c r="G8" s="7"/>
      <c r="H8" s="7"/>
      <c r="I8" s="7"/>
      <c r="J8" s="7"/>
      <c r="K8" s="7"/>
    </row>
    <row r="9" spans="1:11">
      <c r="A9" s="1" t="s">
        <v>9</v>
      </c>
      <c r="B9" s="1" t="e">
        <f>AVERAGE(B4:B6)</f>
        <v>#DIV/0!</v>
      </c>
      <c r="C9" s="1" t="e">
        <f>AVERAGE(C4:C6)</f>
        <v>#DIV/0!</v>
      </c>
      <c r="D9" s="1" t="e">
        <f>AVERAGE(D4:D6)</f>
        <v>#DIV/0!</v>
      </c>
      <c r="E9" s="1" t="e">
        <f>AVERAGE(E4:E6)</f>
        <v>#DIV/0!</v>
      </c>
      <c r="G9" s="7"/>
      <c r="H9" s="7"/>
      <c r="I9" s="7"/>
      <c r="J9" s="7"/>
      <c r="K9" s="7"/>
    </row>
    <row r="10" spans="1:11">
      <c r="A10" s="1" t="s">
        <v>10</v>
      </c>
      <c r="B10" s="1" t="e">
        <f>STDEV(B4:B6)</f>
        <v>#DIV/0!</v>
      </c>
      <c r="C10" s="1" t="e">
        <f>STDEV(C4:C6)</f>
        <v>#DIV/0!</v>
      </c>
      <c r="D10" s="1" t="e">
        <f>STDEV(D4:D6)</f>
        <v>#DIV/0!</v>
      </c>
      <c r="E10" s="1" t="e">
        <f>STDEV(E4:E6)</f>
        <v>#DIV/0!</v>
      </c>
      <c r="G10" s="7"/>
      <c r="H10" s="7"/>
      <c r="I10" s="7"/>
      <c r="J10" s="7"/>
      <c r="K10" s="7"/>
    </row>
    <row r="12" spans="1:11">
      <c r="A12" t="s">
        <v>11</v>
      </c>
    </row>
    <row r="13" spans="1:11">
      <c r="A13" s="1"/>
      <c r="B13" s="1" t="s">
        <v>13</v>
      </c>
      <c r="C13" s="1" t="s">
        <v>6</v>
      </c>
      <c r="D13" s="1" t="s">
        <v>7</v>
      </c>
      <c r="E13" s="1" t="s">
        <v>8</v>
      </c>
    </row>
    <row r="14" spans="1:11">
      <c r="A14" s="1" t="s">
        <v>31</v>
      </c>
      <c r="B14" s="11"/>
      <c r="C14" s="11"/>
      <c r="D14" s="11"/>
      <c r="E14" s="11"/>
    </row>
    <row r="15" spans="1:11">
      <c r="A15" s="1" t="s">
        <v>32</v>
      </c>
      <c r="B15" s="11"/>
      <c r="C15" s="11"/>
      <c r="D15" s="11"/>
      <c r="E15" s="11"/>
    </row>
    <row r="16" spans="1:11">
      <c r="A16" s="1" t="s">
        <v>33</v>
      </c>
      <c r="B16" s="11"/>
      <c r="C16" s="11"/>
      <c r="D16" s="11"/>
      <c r="E16" s="11"/>
    </row>
    <row r="18" spans="1:5">
      <c r="A18" s="1" t="s">
        <v>11</v>
      </c>
      <c r="B18" s="1">
        <v>40</v>
      </c>
      <c r="C18" s="1">
        <v>50</v>
      </c>
      <c r="D18" s="1">
        <v>60</v>
      </c>
      <c r="E18" s="1">
        <v>80</v>
      </c>
    </row>
    <row r="19" spans="1:5">
      <c r="A19" s="1" t="s">
        <v>9</v>
      </c>
      <c r="B19" s="1" t="e">
        <f>AVERAGE(B14:B16)</f>
        <v>#DIV/0!</v>
      </c>
      <c r="C19" s="1" t="e">
        <f>AVERAGE(C14:C16)</f>
        <v>#DIV/0!</v>
      </c>
      <c r="D19" s="1" t="e">
        <f>AVERAGE(D14:D16)</f>
        <v>#DIV/0!</v>
      </c>
      <c r="E19" s="1" t="e">
        <f>AVERAGE(E14:E16)</f>
        <v>#DIV/0!</v>
      </c>
    </row>
    <row r="20" spans="1:5">
      <c r="A20" s="1" t="s">
        <v>10</v>
      </c>
      <c r="B20" s="1" t="e">
        <f>STDEV(B14:B16)</f>
        <v>#DIV/0!</v>
      </c>
      <c r="C20" s="1" t="e">
        <f>STDEV(C14:C16)</f>
        <v>#DIV/0!</v>
      </c>
      <c r="D20" s="1" t="e">
        <f>STDEV(D14:D16)</f>
        <v>#DIV/0!</v>
      </c>
      <c r="E20" s="1" t="e">
        <f>STDEV(E14:E16)</f>
        <v>#DIV/0!</v>
      </c>
    </row>
    <row r="22" spans="1:5">
      <c r="A22" t="s">
        <v>37</v>
      </c>
    </row>
    <row r="23" spans="1:5">
      <c r="A23" s="1"/>
      <c r="B23" s="1">
        <v>40</v>
      </c>
      <c r="C23" s="1">
        <v>50</v>
      </c>
      <c r="D23" s="1">
        <v>60</v>
      </c>
      <c r="E23" s="1">
        <v>80</v>
      </c>
    </row>
    <row r="24" spans="1:5">
      <c r="A24" s="1" t="s">
        <v>9</v>
      </c>
      <c r="B24" s="1" t="e">
        <f>B9*B19</f>
        <v>#DIV/0!</v>
      </c>
      <c r="C24" s="1" t="e">
        <f>C9*C19</f>
        <v>#DIV/0!</v>
      </c>
      <c r="D24" s="1" t="e">
        <f>D9*D19</f>
        <v>#DIV/0!</v>
      </c>
      <c r="E24" s="1" t="e">
        <f>E9*E19</f>
        <v>#DIV/0!</v>
      </c>
    </row>
    <row r="33" spans="1:5">
      <c r="A33" t="s">
        <v>12</v>
      </c>
    </row>
    <row r="34" spans="1:5">
      <c r="A34" s="1"/>
      <c r="B34" s="1" t="s">
        <v>13</v>
      </c>
      <c r="C34" s="1" t="s">
        <v>6</v>
      </c>
      <c r="D34" s="1" t="s">
        <v>7</v>
      </c>
      <c r="E34" s="1" t="s">
        <v>8</v>
      </c>
    </row>
    <row r="35" spans="1:5">
      <c r="A35" s="1">
        <v>1</v>
      </c>
      <c r="B35" s="4">
        <f t="shared" ref="B35:E37" si="0">B4*B14</f>
        <v>0</v>
      </c>
      <c r="C35" s="4">
        <f t="shared" si="0"/>
        <v>0</v>
      </c>
      <c r="D35" s="4">
        <f t="shared" si="0"/>
        <v>0</v>
      </c>
      <c r="E35" s="4">
        <f t="shared" si="0"/>
        <v>0</v>
      </c>
    </row>
    <row r="36" spans="1:5">
      <c r="A36" s="1">
        <v>2</v>
      </c>
      <c r="B36" s="4">
        <f t="shared" si="0"/>
        <v>0</v>
      </c>
      <c r="C36" s="4">
        <f t="shared" si="0"/>
        <v>0</v>
      </c>
      <c r="D36" s="4">
        <f t="shared" si="0"/>
        <v>0</v>
      </c>
      <c r="E36" s="4">
        <f t="shared" si="0"/>
        <v>0</v>
      </c>
    </row>
    <row r="37" spans="1:5">
      <c r="A37" s="1">
        <v>3</v>
      </c>
      <c r="B37" s="4">
        <f t="shared" si="0"/>
        <v>0</v>
      </c>
      <c r="C37" s="4">
        <f t="shared" si="0"/>
        <v>0</v>
      </c>
      <c r="D37" s="4">
        <f t="shared" si="0"/>
        <v>0</v>
      </c>
      <c r="E37" s="4">
        <f t="shared" si="0"/>
        <v>0</v>
      </c>
    </row>
    <row r="38" spans="1:5">
      <c r="A38" s="1"/>
      <c r="B38" s="1">
        <v>40</v>
      </c>
      <c r="C38" s="1">
        <v>50</v>
      </c>
      <c r="D38" s="1">
        <v>60</v>
      </c>
      <c r="E38" s="1">
        <v>80</v>
      </c>
    </row>
    <row r="39" spans="1:5">
      <c r="A39" s="1" t="s">
        <v>9</v>
      </c>
      <c r="B39" s="1">
        <f>AVERAGE(B35:B37)</f>
        <v>0</v>
      </c>
      <c r="C39" s="1">
        <f>AVERAGE(C35:C37)</f>
        <v>0</v>
      </c>
      <c r="D39" s="1">
        <f>AVERAGE(D35:D37)</f>
        <v>0</v>
      </c>
      <c r="E39" s="1">
        <f>AVERAGE(E35:E37)</f>
        <v>0</v>
      </c>
    </row>
    <row r="40" spans="1:5">
      <c r="A40" s="1" t="s">
        <v>10</v>
      </c>
      <c r="B40" s="1">
        <f>STDEV(B35:B37)</f>
        <v>0</v>
      </c>
      <c r="C40" s="1">
        <f>STDEV(C35:C37)</f>
        <v>0</v>
      </c>
      <c r="D40" s="1">
        <f>STDEV(D35:D37)</f>
        <v>0</v>
      </c>
      <c r="E40" s="1">
        <f>STDEV(E35:E37)</f>
        <v>0</v>
      </c>
    </row>
  </sheetData>
  <phoneticPr fontId="2"/>
  <pageMargins left="0.78700000000000003" right="0.78700000000000003" top="0.6" bottom="0.98399999999999999" header="0.51200000000000001" footer="0.51200000000000001"/>
  <pageSetup paperSize="9" scale="85" orientation="landscape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K40"/>
  <sheetViews>
    <sheetView workbookViewId="0">
      <selection activeCell="B14" sqref="B14:E16"/>
    </sheetView>
  </sheetViews>
  <sheetFormatPr defaultRowHeight="13.5"/>
  <cols>
    <col min="1" max="1" width="12.25" customWidth="1"/>
  </cols>
  <sheetData>
    <row r="2" spans="1:11">
      <c r="A2" t="s">
        <v>5</v>
      </c>
    </row>
    <row r="3" spans="1:11">
      <c r="A3" s="1"/>
      <c r="B3" s="1" t="s">
        <v>13</v>
      </c>
      <c r="C3" s="1" t="s">
        <v>14</v>
      </c>
      <c r="D3" s="1" t="s">
        <v>15</v>
      </c>
      <c r="E3" s="1" t="s">
        <v>16</v>
      </c>
      <c r="G3" s="7"/>
      <c r="H3" s="7"/>
      <c r="I3" s="7"/>
      <c r="J3" s="7"/>
      <c r="K3" s="7"/>
    </row>
    <row r="4" spans="1:11">
      <c r="A4" s="4" t="s">
        <v>28</v>
      </c>
      <c r="B4" s="11"/>
      <c r="C4" s="11"/>
      <c r="D4" s="11"/>
      <c r="E4" s="11"/>
      <c r="G4" s="7"/>
      <c r="H4" s="7"/>
      <c r="I4" s="7"/>
      <c r="J4" s="7"/>
      <c r="K4" s="7"/>
    </row>
    <row r="5" spans="1:11">
      <c r="A5" s="4" t="s">
        <v>29</v>
      </c>
      <c r="B5" s="11"/>
      <c r="C5" s="11"/>
      <c r="D5" s="11"/>
      <c r="E5" s="11"/>
      <c r="G5" s="7"/>
      <c r="H5" s="7"/>
      <c r="I5" s="7"/>
      <c r="J5" s="7"/>
      <c r="K5" s="7"/>
    </row>
    <row r="6" spans="1:11">
      <c r="A6" s="4" t="s">
        <v>30</v>
      </c>
      <c r="B6" s="11"/>
      <c r="C6" s="11"/>
      <c r="D6" s="11"/>
      <c r="E6" s="11"/>
      <c r="G6" s="7"/>
      <c r="H6" s="7"/>
      <c r="I6" s="7"/>
      <c r="J6" s="7"/>
      <c r="K6" s="7"/>
    </row>
    <row r="7" spans="1:11">
      <c r="G7" s="7"/>
      <c r="H7" s="7"/>
      <c r="I7" s="7"/>
      <c r="J7" s="7"/>
      <c r="K7" s="7"/>
    </row>
    <row r="8" spans="1:11">
      <c r="A8" s="1" t="s">
        <v>36</v>
      </c>
      <c r="B8" s="1">
        <v>40</v>
      </c>
      <c r="C8" s="1">
        <v>50</v>
      </c>
      <c r="D8" s="1">
        <v>60</v>
      </c>
      <c r="E8" s="1">
        <v>80</v>
      </c>
      <c r="G8" s="7"/>
      <c r="H8" s="7"/>
      <c r="I8" s="7"/>
      <c r="J8" s="7"/>
      <c r="K8" s="7"/>
    </row>
    <row r="9" spans="1:11">
      <c r="A9" s="1" t="s">
        <v>9</v>
      </c>
      <c r="B9" s="1" t="e">
        <f>AVERAGE(B4:B6)</f>
        <v>#DIV/0!</v>
      </c>
      <c r="C9" s="1" t="e">
        <f>AVERAGE(C4:C6)</f>
        <v>#DIV/0!</v>
      </c>
      <c r="D9" s="1" t="e">
        <f>AVERAGE(D4:D6)</f>
        <v>#DIV/0!</v>
      </c>
      <c r="E9" s="1" t="e">
        <f>AVERAGE(E4:E6)</f>
        <v>#DIV/0!</v>
      </c>
      <c r="G9" s="7"/>
      <c r="H9" s="7"/>
      <c r="I9" s="7"/>
      <c r="J9" s="7"/>
      <c r="K9" s="7"/>
    </row>
    <row r="10" spans="1:11">
      <c r="A10" s="1" t="s">
        <v>10</v>
      </c>
      <c r="B10" s="1" t="e">
        <f>STDEV(B4:B6)</f>
        <v>#DIV/0!</v>
      </c>
      <c r="C10" s="1" t="e">
        <f>STDEV(C4:C6)</f>
        <v>#DIV/0!</v>
      </c>
      <c r="D10" s="1" t="e">
        <f>STDEV(D4:D6)</f>
        <v>#DIV/0!</v>
      </c>
      <c r="E10" s="1" t="e">
        <f>STDEV(E4:E6)</f>
        <v>#DIV/0!</v>
      </c>
      <c r="G10" s="7"/>
      <c r="H10" s="7"/>
      <c r="I10" s="7"/>
      <c r="J10" s="7"/>
      <c r="K10" s="7"/>
    </row>
    <row r="12" spans="1:11">
      <c r="A12" t="s">
        <v>11</v>
      </c>
    </row>
    <row r="13" spans="1:11">
      <c r="A13" s="1"/>
      <c r="B13" s="1" t="s">
        <v>17</v>
      </c>
      <c r="C13" s="1" t="s">
        <v>6</v>
      </c>
      <c r="D13" s="1" t="s">
        <v>7</v>
      </c>
      <c r="E13" s="1" t="s">
        <v>8</v>
      </c>
    </row>
    <row r="14" spans="1:11">
      <c r="A14" s="1" t="s">
        <v>31</v>
      </c>
      <c r="B14" s="11"/>
      <c r="C14" s="11"/>
      <c r="D14" s="11"/>
      <c r="E14" s="11"/>
    </row>
    <row r="15" spans="1:11">
      <c r="A15" s="1" t="s">
        <v>32</v>
      </c>
      <c r="B15" s="11"/>
      <c r="C15" s="11"/>
      <c r="D15" s="11"/>
      <c r="E15" s="11"/>
    </row>
    <row r="16" spans="1:11">
      <c r="A16" s="1" t="s">
        <v>33</v>
      </c>
      <c r="B16" s="11"/>
      <c r="C16" s="11"/>
      <c r="D16" s="11"/>
      <c r="E16" s="11"/>
    </row>
    <row r="18" spans="1:5">
      <c r="A18" s="1" t="s">
        <v>11</v>
      </c>
      <c r="B18" s="1">
        <v>40</v>
      </c>
      <c r="C18" s="1">
        <v>50</v>
      </c>
      <c r="D18" s="1">
        <v>60</v>
      </c>
      <c r="E18" s="1">
        <v>80</v>
      </c>
    </row>
    <row r="19" spans="1:5">
      <c r="A19" s="1" t="s">
        <v>9</v>
      </c>
      <c r="B19" s="1" t="e">
        <f>AVERAGE(B14:B16)</f>
        <v>#DIV/0!</v>
      </c>
      <c r="C19" s="1" t="e">
        <f>AVERAGE(C14:C16)</f>
        <v>#DIV/0!</v>
      </c>
      <c r="D19" s="1" t="e">
        <f>AVERAGE(D14:D16)</f>
        <v>#DIV/0!</v>
      </c>
      <c r="E19" s="1" t="e">
        <f>AVERAGE(E14:E16)</f>
        <v>#DIV/0!</v>
      </c>
    </row>
    <row r="20" spans="1:5">
      <c r="A20" s="1" t="s">
        <v>10</v>
      </c>
      <c r="B20" s="1" t="e">
        <f>STDEV(B14:B16)</f>
        <v>#DIV/0!</v>
      </c>
      <c r="C20" s="1" t="e">
        <f>STDEV(C14:C16)</f>
        <v>#DIV/0!</v>
      </c>
      <c r="D20" s="1" t="e">
        <f>STDEV(D14:D16)</f>
        <v>#DIV/0!</v>
      </c>
      <c r="E20" s="1" t="e">
        <f>STDEV(E14:E16)</f>
        <v>#DIV/0!</v>
      </c>
    </row>
    <row r="22" spans="1:5">
      <c r="A22" t="s">
        <v>37</v>
      </c>
    </row>
    <row r="23" spans="1:5">
      <c r="A23" s="1"/>
      <c r="B23" s="1">
        <v>40</v>
      </c>
      <c r="C23" s="1">
        <v>50</v>
      </c>
      <c r="D23" s="1">
        <v>60</v>
      </c>
      <c r="E23" s="1">
        <v>80</v>
      </c>
    </row>
    <row r="24" spans="1:5">
      <c r="A24" s="1" t="s">
        <v>9</v>
      </c>
      <c r="B24" s="1" t="e">
        <f>B9*B19</f>
        <v>#DIV/0!</v>
      </c>
      <c r="C24" s="1" t="e">
        <f>C9*C19</f>
        <v>#DIV/0!</v>
      </c>
      <c r="D24" s="1" t="e">
        <f>D9*D19</f>
        <v>#DIV/0!</v>
      </c>
      <c r="E24" s="1" t="e">
        <f>E9*E19</f>
        <v>#DIV/0!</v>
      </c>
    </row>
    <row r="33" spans="1:5">
      <c r="A33" t="s">
        <v>12</v>
      </c>
    </row>
    <row r="34" spans="1:5">
      <c r="A34" s="1"/>
      <c r="B34" s="1" t="s">
        <v>18</v>
      </c>
      <c r="C34" s="1" t="s">
        <v>19</v>
      </c>
      <c r="D34" s="1" t="s">
        <v>20</v>
      </c>
      <c r="E34" s="1" t="s">
        <v>21</v>
      </c>
    </row>
    <row r="35" spans="1:5">
      <c r="A35" s="1">
        <v>1</v>
      </c>
      <c r="B35" s="4">
        <f t="shared" ref="B35:E37" si="0">B4*B14</f>
        <v>0</v>
      </c>
      <c r="C35" s="4">
        <f t="shared" si="0"/>
        <v>0</v>
      </c>
      <c r="D35" s="4">
        <f t="shared" si="0"/>
        <v>0</v>
      </c>
      <c r="E35" s="4">
        <f t="shared" si="0"/>
        <v>0</v>
      </c>
    </row>
    <row r="36" spans="1:5">
      <c r="A36" s="1">
        <v>2</v>
      </c>
      <c r="B36" s="4">
        <f t="shared" si="0"/>
        <v>0</v>
      </c>
      <c r="C36" s="4">
        <f t="shared" si="0"/>
        <v>0</v>
      </c>
      <c r="D36" s="4">
        <f t="shared" si="0"/>
        <v>0</v>
      </c>
      <c r="E36" s="4">
        <f t="shared" si="0"/>
        <v>0</v>
      </c>
    </row>
    <row r="37" spans="1:5">
      <c r="A37" s="1">
        <v>3</v>
      </c>
      <c r="B37" s="4">
        <f t="shared" si="0"/>
        <v>0</v>
      </c>
      <c r="C37" s="4">
        <f t="shared" si="0"/>
        <v>0</v>
      </c>
      <c r="D37" s="4">
        <f t="shared" si="0"/>
        <v>0</v>
      </c>
      <c r="E37" s="4">
        <f t="shared" si="0"/>
        <v>0</v>
      </c>
    </row>
    <row r="38" spans="1:5">
      <c r="A38" s="1"/>
      <c r="B38" s="1">
        <v>40</v>
      </c>
      <c r="C38" s="1">
        <v>50</v>
      </c>
      <c r="D38" s="1">
        <v>60</v>
      </c>
      <c r="E38" s="1">
        <v>80</v>
      </c>
    </row>
    <row r="39" spans="1:5">
      <c r="A39" s="1" t="s">
        <v>9</v>
      </c>
      <c r="B39" s="1">
        <f>AVERAGE(B35:B37)</f>
        <v>0</v>
      </c>
      <c r="C39" s="1">
        <f>AVERAGE(C35:C37)</f>
        <v>0</v>
      </c>
      <c r="D39" s="1">
        <f>AVERAGE(D35:D37)</f>
        <v>0</v>
      </c>
      <c r="E39" s="1">
        <f>AVERAGE(E35:E37)</f>
        <v>0</v>
      </c>
    </row>
    <row r="40" spans="1:5">
      <c r="A40" s="1" t="s">
        <v>10</v>
      </c>
      <c r="B40" s="1">
        <f>STDEV(B35:B37)</f>
        <v>0</v>
      </c>
      <c r="C40" s="1">
        <f>STDEV(C35:C37)</f>
        <v>0</v>
      </c>
      <c r="D40" s="1">
        <f>STDEV(D35:D37)</f>
        <v>0</v>
      </c>
      <c r="E40" s="1">
        <f>STDEV(E35:E37)</f>
        <v>0</v>
      </c>
    </row>
  </sheetData>
  <phoneticPr fontId="2"/>
  <pageMargins left="0.78700000000000003" right="0.78700000000000003" top="0.6" bottom="0.98399999999999999" header="0.51200000000000001" footer="0.51200000000000001"/>
  <pageSetup paperSize="9" scale="85" orientation="landscape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D3" sqref="D3"/>
    </sheetView>
  </sheetViews>
  <sheetFormatPr defaultRowHeight="13.5"/>
  <cols>
    <col min="1" max="1" width="12.5" customWidth="1"/>
    <col min="2" max="2" width="9.625" customWidth="1"/>
  </cols>
  <sheetData>
    <row r="1" spans="1:7">
      <c r="A1" t="s">
        <v>23</v>
      </c>
    </row>
    <row r="2" spans="1:7">
      <c r="A2" s="3"/>
      <c r="B2" t="s">
        <v>4</v>
      </c>
    </row>
    <row r="3" spans="1:7">
      <c r="A3" s="3"/>
      <c r="B3" s="2" t="s">
        <v>1</v>
      </c>
      <c r="C3" s="5">
        <v>573.99</v>
      </c>
      <c r="D3" t="s">
        <v>2</v>
      </c>
    </row>
    <row r="4" spans="1:7" ht="13.5" customHeight="1">
      <c r="A4" s="10"/>
      <c r="B4" s="3"/>
      <c r="C4" s="3"/>
      <c r="D4" s="3"/>
      <c r="E4" s="3"/>
      <c r="F4" s="3"/>
    </row>
    <row r="5" spans="1:7">
      <c r="B5" t="s">
        <v>38</v>
      </c>
    </row>
    <row r="6" spans="1:7">
      <c r="A6" s="1"/>
      <c r="B6" s="1" t="s">
        <v>22</v>
      </c>
      <c r="C6" s="1" t="s">
        <v>34</v>
      </c>
      <c r="D6" s="1" t="s">
        <v>24</v>
      </c>
      <c r="E6" s="1" t="s">
        <v>25</v>
      </c>
      <c r="F6" s="1" t="s">
        <v>7</v>
      </c>
      <c r="G6" s="1" t="s">
        <v>8</v>
      </c>
    </row>
    <row r="7" spans="1:7">
      <c r="A7" s="1" t="s">
        <v>3</v>
      </c>
      <c r="B7" s="13">
        <v>3.2000000000000001E-2</v>
      </c>
      <c r="C7" s="13">
        <v>0.51600000000000001</v>
      </c>
      <c r="D7" s="13">
        <v>0.879</v>
      </c>
      <c r="E7" s="13">
        <v>0.876</v>
      </c>
      <c r="F7" s="13">
        <v>0.57199999999999995</v>
      </c>
      <c r="G7" s="13">
        <v>0.71899999999999997</v>
      </c>
    </row>
    <row r="8" spans="1:7" ht="27">
      <c r="A8" s="8" t="s">
        <v>0</v>
      </c>
      <c r="B8" s="6">
        <f t="shared" ref="B8:G8" si="0">B7-$B7</f>
        <v>0</v>
      </c>
      <c r="C8" s="6">
        <f t="shared" si="0"/>
        <v>0.48399999999999999</v>
      </c>
      <c r="D8" s="6">
        <f t="shared" si="0"/>
        <v>0.84699999999999998</v>
      </c>
      <c r="E8" s="6">
        <f t="shared" si="0"/>
        <v>0.84399999999999997</v>
      </c>
      <c r="F8" s="6">
        <f t="shared" si="0"/>
        <v>0.53999999999999992</v>
      </c>
      <c r="G8" s="6">
        <f t="shared" si="0"/>
        <v>0.68699999999999994</v>
      </c>
    </row>
    <row r="11" spans="1:7">
      <c r="A11" t="s">
        <v>26</v>
      </c>
    </row>
    <row r="12" spans="1:7">
      <c r="B12" t="s">
        <v>27</v>
      </c>
    </row>
    <row r="13" spans="1:7">
      <c r="A13" s="1"/>
      <c r="B13" s="1" t="s">
        <v>34</v>
      </c>
      <c r="C13" s="1">
        <v>40</v>
      </c>
      <c r="D13" s="1">
        <v>50</v>
      </c>
      <c r="E13" s="1">
        <v>60</v>
      </c>
      <c r="F13" s="1">
        <v>80</v>
      </c>
    </row>
    <row r="14" spans="1:7">
      <c r="A14" s="1" t="s">
        <v>26</v>
      </c>
      <c r="B14" s="9">
        <f>$C3*C8*10</f>
        <v>2778.1115999999997</v>
      </c>
      <c r="C14" s="9">
        <f>$C3*D8*10</f>
        <v>4861.6953000000003</v>
      </c>
      <c r="D14" s="9">
        <f>$C3*E8*10</f>
        <v>4844.4755999999998</v>
      </c>
      <c r="E14" s="9">
        <f>$C3*F8*10</f>
        <v>3099.5459999999998</v>
      </c>
      <c r="F14" s="9">
        <f>$C3*G8*10</f>
        <v>3943.3112999999998</v>
      </c>
    </row>
    <row r="15" spans="1:7">
      <c r="A15" s="1" t="s">
        <v>37</v>
      </c>
      <c r="B15" s="1">
        <v>0</v>
      </c>
      <c r="C15" s="1">
        <f>破断強度A1!B24</f>
        <v>193</v>
      </c>
      <c r="D15" s="1">
        <f>破断強度A1!C24</f>
        <v>313</v>
      </c>
      <c r="E15" s="1">
        <f>破断強度A1!D24</f>
        <v>682.5</v>
      </c>
      <c r="F15" s="1">
        <f>破断強度A1!E24</f>
        <v>1400</v>
      </c>
    </row>
    <row r="16" spans="1:7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</sheetData>
  <phoneticPr fontId="2"/>
  <pageMargins left="0.78700000000000003" right="0.78700000000000003" top="0.98399999999999999" bottom="0.98399999999999999" header="0.51200000000000001" footer="0.51200000000000001"/>
  <pageSetup paperSize="9" scale="97" orientation="landscape" horizontalDpi="240" verticalDpi="24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破断強度A1</vt:lpstr>
      <vt:lpstr>破断強度A2</vt:lpstr>
      <vt:lpstr>破断強度B1</vt:lpstr>
      <vt:lpstr>破断強度B2</vt:lpstr>
      <vt:lpstr>破断強度C1</vt:lpstr>
      <vt:lpstr>破断強度C2</vt:lpstr>
      <vt:lpstr>破断強度D1</vt:lpstr>
      <vt:lpstr>破断強度D2</vt:lpstr>
      <vt:lpstr>かまぼこ分解A1</vt:lpstr>
      <vt:lpstr>かまぼこ分解A2</vt:lpstr>
      <vt:lpstr>かまぼこ分解B1</vt:lpstr>
      <vt:lpstr>かまぼこ分解B2</vt:lpstr>
      <vt:lpstr>かまぼこ分解C1</vt:lpstr>
      <vt:lpstr>かまぼこ分解C2</vt:lpstr>
      <vt:lpstr>かまぼこ分解D1</vt:lpstr>
      <vt:lpstr>かまぼこ分解D2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水産利用</dc:creator>
  <cp:lastModifiedBy>水産利用学研究室</cp:lastModifiedBy>
  <cp:lastPrinted>2005-06-28T09:16:47Z</cp:lastPrinted>
  <dcterms:created xsi:type="dcterms:W3CDTF">2002-04-23T02:07:48Z</dcterms:created>
  <dcterms:modified xsi:type="dcterms:W3CDTF">2019-05-22T01:15:07Z</dcterms:modified>
</cp:coreProperties>
</file>