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96ED175-56EA-4DED-8450-7A771C42FE8C}" xr6:coauthVersionLast="43" xr6:coauthVersionMax="43" xr10:uidLastSave="{00000000-0000-0000-0000-000000000000}"/>
  <bookViews>
    <workbookView xWindow="-120" yWindow="-120" windowWidth="20730" windowHeight="11160"/>
  </bookViews>
  <sheets>
    <sheet name="A1" sheetId="14" r:id="rId1"/>
    <sheet name="A2" sheetId="55" r:id="rId2"/>
    <sheet name="B1" sheetId="56" r:id="rId3"/>
    <sheet name="B2" sheetId="57" r:id="rId4"/>
    <sheet name="C1" sheetId="58" r:id="rId5"/>
    <sheet name="C2" sheetId="59" r:id="rId6"/>
    <sheet name="D1" sheetId="60" r:id="rId7"/>
    <sheet name="D2" sheetId="61" r:id="rId8"/>
    <sheet name="E1" sheetId="62" r:id="rId9"/>
    <sheet name="E2" sheetId="63" r:id="rId10"/>
    <sheet name="F1" sheetId="64" r:id="rId11"/>
    <sheet name="F2" sheetId="65" r:id="rId12"/>
    <sheet name="G1" sheetId="66" r:id="rId13"/>
    <sheet name="G2" sheetId="67" r:id="rId14"/>
    <sheet name="F1 (5)" sheetId="68" state="hidden" r:id="rId15"/>
    <sheet name="H1" sheetId="69" r:id="rId16"/>
    <sheet name="H2" sheetId="70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70" l="1"/>
  <c r="I13" i="70" s="1"/>
  <c r="J19" i="70" s="1"/>
  <c r="J11" i="70"/>
  <c r="K12" i="69"/>
  <c r="I13" i="69"/>
  <c r="J19" i="69" s="1"/>
  <c r="J11" i="69"/>
  <c r="K12" i="68"/>
  <c r="I13" i="68"/>
  <c r="J19" i="68" s="1"/>
  <c r="J11" i="68"/>
  <c r="K12" i="67"/>
  <c r="I13" i="67"/>
  <c r="J19" i="67" s="1"/>
  <c r="J11" i="67"/>
  <c r="K12" i="66"/>
  <c r="I13" i="66"/>
  <c r="J19" i="66" s="1"/>
  <c r="J11" i="66"/>
  <c r="K12" i="65"/>
  <c r="I13" i="65"/>
  <c r="J19" i="65" s="1"/>
  <c r="J11" i="65"/>
  <c r="K12" i="64"/>
  <c r="I13" i="64"/>
  <c r="J19" i="64" s="1"/>
  <c r="J11" i="64"/>
  <c r="K12" i="63"/>
  <c r="I13" i="63"/>
  <c r="J19" i="63" s="1"/>
  <c r="J11" i="63"/>
  <c r="K12" i="62"/>
  <c r="I13" i="62"/>
  <c r="J19" i="62" s="1"/>
  <c r="J11" i="62"/>
  <c r="K12" i="61"/>
  <c r="I13" i="61"/>
  <c r="J19" i="61" s="1"/>
  <c r="J11" i="61"/>
  <c r="K12" i="60"/>
  <c r="I13" i="60"/>
  <c r="J19" i="60" s="1"/>
  <c r="J11" i="60"/>
  <c r="K12" i="59"/>
  <c r="I13" i="59"/>
  <c r="J19" i="59" s="1"/>
  <c r="J11" i="59"/>
  <c r="K12" i="58"/>
  <c r="I13" i="58"/>
  <c r="J19" i="58" s="1"/>
  <c r="J11" i="58"/>
  <c r="K12" i="57"/>
  <c r="I13" i="57"/>
  <c r="J19" i="57" s="1"/>
  <c r="J11" i="57"/>
  <c r="K12" i="56"/>
  <c r="I13" i="56"/>
  <c r="J19" i="56" s="1"/>
  <c r="J11" i="56"/>
  <c r="K12" i="55"/>
  <c r="I13" i="55"/>
  <c r="J19" i="55" s="1"/>
  <c r="J11" i="55"/>
  <c r="K12" i="14"/>
  <c r="I13" i="14"/>
  <c r="J19" i="14" s="1"/>
  <c r="J11" i="14"/>
</calcChain>
</file>

<file path=xl/sharedStrings.xml><?xml version="1.0" encoding="utf-8"?>
<sst xmlns="http://schemas.openxmlformats.org/spreadsheetml/2006/main" count="510" uniqueCount="28">
  <si>
    <t>吸光度</t>
    <rPh sb="0" eb="1">
      <t>キュウ</t>
    </rPh>
    <rPh sb="1" eb="2">
      <t>ヒカリ</t>
    </rPh>
    <rPh sb="2" eb="3">
      <t>ド</t>
    </rPh>
    <phoneticPr fontId="1"/>
  </si>
  <si>
    <t>計算式</t>
    <rPh sb="0" eb="2">
      <t>ケイサン</t>
    </rPh>
    <rPh sb="2" eb="3">
      <t>シキ</t>
    </rPh>
    <phoneticPr fontId="1"/>
  </si>
  <si>
    <t>＝LOG（１／透過度）</t>
    <rPh sb="7" eb="10">
      <t>トウカド</t>
    </rPh>
    <phoneticPr fontId="1"/>
  </si>
  <si>
    <t>酸性フォスファターゼ活性の測定</t>
    <rPh sb="0" eb="2">
      <t>サンセイ</t>
    </rPh>
    <rPh sb="10" eb="12">
      <t>カッセイ</t>
    </rPh>
    <rPh sb="13" eb="15">
      <t>ソクテイ</t>
    </rPh>
    <phoneticPr fontId="1"/>
  </si>
  <si>
    <t>Ｅ</t>
    <phoneticPr fontId="1"/>
  </si>
  <si>
    <t>Ｔ</t>
    <phoneticPr fontId="1"/>
  </si>
  <si>
    <t>Ｓ</t>
    <phoneticPr fontId="1"/>
  </si>
  <si>
    <t>Ｔ－（Ｅ＋Ｓ）＝</t>
    <phoneticPr fontId="1"/>
  </si>
  <si>
    <t>ｐ-ニトロフェノール量＝</t>
    <rPh sb="10" eb="11">
      <t>リョウ</t>
    </rPh>
    <phoneticPr fontId="1"/>
  </si>
  <si>
    <t>×標準曲線の傾きより</t>
    <rPh sb="1" eb="3">
      <t>ヒョウジュン</t>
    </rPh>
    <rPh sb="3" eb="5">
      <t>キョクセン</t>
    </rPh>
    <rPh sb="6" eb="7">
      <t>カタム</t>
    </rPh>
    <phoneticPr fontId="1"/>
  </si>
  <si>
    <t>ここに標準曲線の傾きを代入</t>
    <rPh sb="3" eb="5">
      <t>ヒョウジュン</t>
    </rPh>
    <rPh sb="5" eb="7">
      <t>キョクセン</t>
    </rPh>
    <rPh sb="8" eb="9">
      <t>カタム</t>
    </rPh>
    <rPh sb="11" eb="13">
      <t>ダイニュウ</t>
    </rPh>
    <phoneticPr fontId="1"/>
  </si>
  <si>
    <t>＝</t>
    <phoneticPr fontId="1"/>
  </si>
  <si>
    <t>ｎｍｏｌ</t>
    <phoneticPr fontId="1"/>
  </si>
  <si>
    <t>《１》</t>
    <phoneticPr fontId="1"/>
  </si>
  <si>
    <t>酵素反応により生成したｐ-ニトロフェノール量の計算</t>
    <rPh sb="0" eb="2">
      <t>コウソ</t>
    </rPh>
    <rPh sb="2" eb="4">
      <t>ハンノウ</t>
    </rPh>
    <rPh sb="7" eb="9">
      <t>セイセイ</t>
    </rPh>
    <rPh sb="21" eb="22">
      <t>リョウ</t>
    </rPh>
    <rPh sb="23" eb="25">
      <t>ケイサン</t>
    </rPh>
    <phoneticPr fontId="1"/>
  </si>
  <si>
    <t>魚肉１ｇが１分間に生成するｐ－ニトロフェノール量（酵素活性）の計算</t>
    <rPh sb="0" eb="2">
      <t>ギョニク</t>
    </rPh>
    <rPh sb="6" eb="8">
      <t>フンカン</t>
    </rPh>
    <rPh sb="9" eb="11">
      <t>セイセイ</t>
    </rPh>
    <rPh sb="23" eb="24">
      <t>リョウ</t>
    </rPh>
    <rPh sb="25" eb="27">
      <t>コウソ</t>
    </rPh>
    <rPh sb="27" eb="29">
      <t>カッセイ</t>
    </rPh>
    <rPh sb="31" eb="33">
      <t>ケイサン</t>
    </rPh>
    <phoneticPr fontId="1"/>
  </si>
  <si>
    <t>酵素活性＝Ｐ（ｎｍｏｌ）×酵素液調製時の全容（ｍｌ）/秤取組織量（ｇ）</t>
    <rPh sb="0" eb="2">
      <t>コウソ</t>
    </rPh>
    <rPh sb="2" eb="4">
      <t>カッセイ</t>
    </rPh>
    <rPh sb="13" eb="15">
      <t>コウソ</t>
    </rPh>
    <rPh sb="15" eb="16">
      <t>エキ</t>
    </rPh>
    <rPh sb="16" eb="18">
      <t>チョウセイ</t>
    </rPh>
    <rPh sb="18" eb="19">
      <t>ジ</t>
    </rPh>
    <rPh sb="20" eb="22">
      <t>ゼンヨウ</t>
    </rPh>
    <rPh sb="27" eb="28">
      <t>ハカリ</t>
    </rPh>
    <rPh sb="28" eb="29">
      <t>トリ</t>
    </rPh>
    <rPh sb="29" eb="31">
      <t>ソシキ</t>
    </rPh>
    <rPh sb="31" eb="32">
      <t>リョウ</t>
    </rPh>
    <phoneticPr fontId="1"/>
  </si>
  <si>
    <t>/０．２（ｍｌ）/反応時間（分）</t>
    <rPh sb="9" eb="11">
      <t>ハンノウ</t>
    </rPh>
    <rPh sb="11" eb="13">
      <t>ジカン</t>
    </rPh>
    <rPh sb="14" eb="15">
      <t>フン</t>
    </rPh>
    <phoneticPr fontId="1"/>
  </si>
  <si>
    <t>秤取組織量を代入</t>
    <rPh sb="0" eb="1">
      <t>ハカリ</t>
    </rPh>
    <rPh sb="1" eb="2">
      <t>トリ</t>
    </rPh>
    <rPh sb="2" eb="4">
      <t>ソシキ</t>
    </rPh>
    <rPh sb="4" eb="5">
      <t>リョウ</t>
    </rPh>
    <rPh sb="6" eb="8">
      <t>ダイニュウ</t>
    </rPh>
    <phoneticPr fontId="1"/>
  </si>
  <si>
    <t>ｇ</t>
    <phoneticPr fontId="1"/>
  </si>
  <si>
    <t>酵素活性＝</t>
    <rPh sb="0" eb="2">
      <t>コウソ</t>
    </rPh>
    <rPh sb="2" eb="4">
      <t>カッセイ</t>
    </rPh>
    <phoneticPr fontId="1"/>
  </si>
  <si>
    <t>ｐ－ニトロフェノール検量線</t>
    <rPh sb="10" eb="12">
      <t>ケンリョウ</t>
    </rPh>
    <rPh sb="12" eb="13">
      <t>セン</t>
    </rPh>
    <phoneticPr fontId="1"/>
  </si>
  <si>
    <t>《２》</t>
    <phoneticPr fontId="1"/>
  </si>
  <si>
    <t>T</t>
    <phoneticPr fontId="1"/>
  </si>
  <si>
    <t>E</t>
    <phoneticPr fontId="1"/>
  </si>
  <si>
    <t>青色のセルに吸光度を入力する</t>
    <rPh sb="0" eb="1">
      <t>アオ</t>
    </rPh>
    <rPh sb="1" eb="2">
      <t>イロ</t>
    </rPh>
    <rPh sb="6" eb="7">
      <t>キュウ</t>
    </rPh>
    <rPh sb="7" eb="9">
      <t>コウド</t>
    </rPh>
    <rPh sb="10" eb="12">
      <t>ニュウリョク</t>
    </rPh>
    <phoneticPr fontId="1"/>
  </si>
  <si>
    <t>試験官内に含まれるp-ニトロフェノール量（nmol）</t>
    <rPh sb="0" eb="3">
      <t>シケンカン</t>
    </rPh>
    <rPh sb="3" eb="4">
      <t>ナイ</t>
    </rPh>
    <rPh sb="5" eb="6">
      <t>フク</t>
    </rPh>
    <rPh sb="19" eb="20">
      <t>リョウ</t>
    </rPh>
    <phoneticPr fontId="1"/>
  </si>
  <si>
    <t>nmol/(g・min)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</si>
</sst>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2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0" xfId="0" quotePrefix="1"/>
    <xf numFmtId="0" fontId="0" fillId="0" borderId="1" xfId="0" applyFill="1" applyBorder="1" applyAlignment="1">
      <alignment horizontal="center"/>
    </xf>
    <xf numFmtId="0" fontId="2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1" xfId="0" applyFill="1" applyBorder="1"/>
    <xf numFmtId="0" fontId="3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492"/>
          <c:y val="7.4404978158069901E-2"/>
          <c:w val="0.79295239467794243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53E-2"/>
                  <c:y val="0.4910728288366860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'A1'!$B$6:$E$6</c:f>
              <c:numCache>
                <c:formatCode>General</c:formatCode>
                <c:ptCount val="4"/>
                <c:pt idx="0">
                  <c:v>0.13400000000000001</c:v>
                </c:pt>
                <c:pt idx="1">
                  <c:v>0.26900000000000002</c:v>
                </c:pt>
                <c:pt idx="2">
                  <c:v>0.41099999999999998</c:v>
                </c:pt>
                <c:pt idx="3">
                  <c:v>0.47199999999999998</c:v>
                </c:pt>
              </c:numCache>
            </c:numRef>
          </c:xVal>
          <c:yVal>
            <c:numRef>
              <c:f>'A1'!$B$7:$E$7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42-4AD5-BD0E-501C06CB9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282768"/>
        <c:axId val="1"/>
      </c:scatterChart>
      <c:valAx>
        <c:axId val="55828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282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45"/>
          <c:y val="7.4404978158069901E-2"/>
          <c:w val="0.79295239467794021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863E-2"/>
                  <c:y val="0.4910728288366873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'E2'!$B$6:$E$6</c:f>
              <c:numCache>
                <c:formatCode>General</c:formatCode>
                <c:ptCount val="4"/>
                <c:pt idx="0">
                  <c:v>0.214</c:v>
                </c:pt>
                <c:pt idx="1">
                  <c:v>0.43099999999999999</c:v>
                </c:pt>
                <c:pt idx="2">
                  <c:v>0.60199999999999998</c:v>
                </c:pt>
                <c:pt idx="3">
                  <c:v>0.80500000000000005</c:v>
                </c:pt>
              </c:numCache>
            </c:numRef>
          </c:xVal>
          <c:yVal>
            <c:numRef>
              <c:f>'E2'!$B$7:$E$7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9B-49BB-A37C-5570DEDD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469184"/>
        <c:axId val="1"/>
      </c:scatterChart>
      <c:valAx>
        <c:axId val="55946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4691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5"/>
          <c:y val="7.4404978158069901E-2"/>
          <c:w val="0.79295239467793999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897E-2"/>
                  <c:y val="0.4910728288366874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'F1'!$B$6:$E$6</c:f>
              <c:numCache>
                <c:formatCode>General</c:formatCode>
                <c:ptCount val="4"/>
                <c:pt idx="0">
                  <c:v>0.14199999999999999</c:v>
                </c:pt>
                <c:pt idx="1">
                  <c:v>0.41199999999999998</c:v>
                </c:pt>
                <c:pt idx="2">
                  <c:v>0.51600000000000001</c:v>
                </c:pt>
                <c:pt idx="3">
                  <c:v>0.55800000000000005</c:v>
                </c:pt>
              </c:numCache>
            </c:numRef>
          </c:xVal>
          <c:yVal>
            <c:numRef>
              <c:f>'F1'!$B$7:$E$7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21-43C2-B806-C33A80256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205088"/>
        <c:axId val="1"/>
      </c:scatterChart>
      <c:valAx>
        <c:axId val="44320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32050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56"/>
          <c:y val="7.4404978158069901E-2"/>
          <c:w val="0.79295239467793976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925E-2"/>
                  <c:y val="0.4910728288366875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'F2'!$B$6:$E$6</c:f>
              <c:numCache>
                <c:formatCode>General</c:formatCode>
                <c:ptCount val="4"/>
                <c:pt idx="0">
                  <c:v>0.13</c:v>
                </c:pt>
                <c:pt idx="1">
                  <c:v>0.28999999999999998</c:v>
                </c:pt>
                <c:pt idx="2">
                  <c:v>0.40400000000000003</c:v>
                </c:pt>
                <c:pt idx="3">
                  <c:v>0.51700000000000002</c:v>
                </c:pt>
              </c:numCache>
            </c:numRef>
          </c:xVal>
          <c:yVal>
            <c:numRef>
              <c:f>'F2'!$B$7:$E$7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3E-4588-A87C-6A4505DF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457328"/>
        <c:axId val="1"/>
      </c:scatterChart>
      <c:valAx>
        <c:axId val="56145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573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61"/>
          <c:y val="7.4404978158069901E-2"/>
          <c:w val="0.79295239467793943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946E-2"/>
                  <c:y val="0.4910728288366876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'G1'!$B$6:$E$6</c:f>
              <c:numCache>
                <c:formatCode>General</c:formatCode>
                <c:ptCount val="4"/>
                <c:pt idx="0">
                  <c:v>0.16600000000000001</c:v>
                </c:pt>
                <c:pt idx="1">
                  <c:v>0.3</c:v>
                </c:pt>
                <c:pt idx="2">
                  <c:v>0.47399999999999998</c:v>
                </c:pt>
                <c:pt idx="3">
                  <c:v>0.61599999999999999</c:v>
                </c:pt>
              </c:numCache>
            </c:numRef>
          </c:xVal>
          <c:yVal>
            <c:numRef>
              <c:f>'G1'!$B$7:$E$7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C7-4F80-AE25-4C28E731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454048"/>
        <c:axId val="1"/>
      </c:scatterChart>
      <c:valAx>
        <c:axId val="56145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540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67"/>
          <c:y val="7.4404978158069901E-2"/>
          <c:w val="0.79295239467793921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987E-2"/>
                  <c:y val="0.4910728288366878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'G2'!$B$6:$E$6</c:f>
              <c:numCache>
                <c:formatCode>General</c:formatCode>
                <c:ptCount val="4"/>
                <c:pt idx="0">
                  <c:v>0.13600000000000001</c:v>
                </c:pt>
                <c:pt idx="1">
                  <c:v>0.26300000000000001</c:v>
                </c:pt>
                <c:pt idx="2">
                  <c:v>0.36599999999999999</c:v>
                </c:pt>
                <c:pt idx="3">
                  <c:v>0.58899999999999997</c:v>
                </c:pt>
              </c:numCache>
            </c:numRef>
          </c:xVal>
          <c:yVal>
            <c:numRef>
              <c:f>'G2'!$B$7:$E$7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EC-4299-8F7D-CAA0CABF1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461264"/>
        <c:axId val="1"/>
      </c:scatterChart>
      <c:valAx>
        <c:axId val="56146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612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75"/>
          <c:y val="7.4404978158069901E-2"/>
          <c:w val="0.79295239467793899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5022E-2"/>
                  <c:y val="0.4910728288366879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'F1 (5)'!$B$6:$E$6</c:f>
              <c:numCache>
                <c:formatCode>General</c:formatCode>
                <c:ptCount val="4"/>
              </c:numCache>
            </c:numRef>
          </c:xVal>
          <c:yVal>
            <c:numRef>
              <c:f>'F1 (5)'!$B$7:$E$7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5F-499A-87A2-5BE5958B5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458968"/>
        <c:axId val="1"/>
      </c:scatterChart>
      <c:valAx>
        <c:axId val="561458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4589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81"/>
          <c:y val="7.4404978158069901E-2"/>
          <c:w val="0.79295239467793877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5057E-2"/>
                  <c:y val="0.4910728288366880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'H1'!$B$6:$E$6</c:f>
              <c:numCache>
                <c:formatCode>General</c:formatCode>
                <c:ptCount val="4"/>
                <c:pt idx="0">
                  <c:v>0.17100000000000001</c:v>
                </c:pt>
                <c:pt idx="1">
                  <c:v>0.308</c:v>
                </c:pt>
                <c:pt idx="2">
                  <c:v>0.44400000000000001</c:v>
                </c:pt>
                <c:pt idx="3">
                  <c:v>0.63</c:v>
                </c:pt>
              </c:numCache>
            </c:numRef>
          </c:xVal>
          <c:yVal>
            <c:numRef>
              <c:f>'H1'!$B$7:$E$7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BD-4751-9646-3E0BB2E29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404576"/>
        <c:axId val="1"/>
      </c:scatterChart>
      <c:valAx>
        <c:axId val="56040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4045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86"/>
          <c:y val="7.4404978158069901E-2"/>
          <c:w val="0.79295239467793843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5112E-2"/>
                  <c:y val="0.4910728288366881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'H2'!$B$6:$E$6</c:f>
              <c:numCache>
                <c:formatCode>General</c:formatCode>
                <c:ptCount val="4"/>
              </c:numCache>
            </c:numRef>
          </c:xVal>
          <c:yVal>
            <c:numRef>
              <c:f>'H2'!$B$7:$E$7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1-48A9-999E-58CE1712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404904"/>
        <c:axId val="1"/>
      </c:scatterChart>
      <c:valAx>
        <c:axId val="560404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04049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497"/>
          <c:y val="7.4404978158069901E-2"/>
          <c:w val="0.79295239467794221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557E-2"/>
                  <c:y val="0.4910728288366861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'A2'!$B$6:$E$6</c:f>
              <c:numCache>
                <c:formatCode>General</c:formatCode>
                <c:ptCount val="4"/>
                <c:pt idx="0">
                  <c:v>8.8999999999999996E-2</c:v>
                </c:pt>
                <c:pt idx="1">
                  <c:v>0.30499999999999999</c:v>
                </c:pt>
                <c:pt idx="2">
                  <c:v>0.45200000000000001</c:v>
                </c:pt>
                <c:pt idx="3">
                  <c:v>0.56499999999999995</c:v>
                </c:pt>
              </c:numCache>
            </c:numRef>
          </c:xVal>
          <c:yVal>
            <c:numRef>
              <c:f>'A2'!$B$7:$E$7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DD-498D-803D-8CA996BDD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284408"/>
        <c:axId val="1"/>
      </c:scatterChart>
      <c:valAx>
        <c:axId val="55828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284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03"/>
          <c:y val="7.4404978158069901E-2"/>
          <c:w val="0.79295239467794199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592E-2"/>
                  <c:y val="0.4910728288366863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'B1'!$B$6:$E$6</c:f>
              <c:numCache>
                <c:formatCode>General</c:formatCode>
                <c:ptCount val="4"/>
                <c:pt idx="0">
                  <c:v>0.16700000000000001</c:v>
                </c:pt>
                <c:pt idx="1">
                  <c:v>0.32500000000000001</c:v>
                </c:pt>
                <c:pt idx="2">
                  <c:v>0.45200000000000001</c:v>
                </c:pt>
                <c:pt idx="3">
                  <c:v>0.60499999999999998</c:v>
                </c:pt>
              </c:numCache>
            </c:numRef>
          </c:xVal>
          <c:yVal>
            <c:numRef>
              <c:f>'B1'!$B$7:$E$7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4F-4BE9-8BD8-A92391B29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202464"/>
        <c:axId val="1"/>
      </c:scatterChart>
      <c:valAx>
        <c:axId val="44320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32024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09"/>
          <c:y val="7.4404978158069901E-2"/>
          <c:w val="0.79295239467794176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627E-2"/>
                  <c:y val="0.4910728288366864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'B2'!$B$6:$E$6</c:f>
              <c:numCache>
                <c:formatCode>General</c:formatCode>
                <c:ptCount val="4"/>
                <c:pt idx="0">
                  <c:v>0.153</c:v>
                </c:pt>
                <c:pt idx="1">
                  <c:v>0.28899999999999998</c:v>
                </c:pt>
                <c:pt idx="2">
                  <c:v>0.41</c:v>
                </c:pt>
                <c:pt idx="3">
                  <c:v>0.55600000000000005</c:v>
                </c:pt>
              </c:numCache>
            </c:numRef>
          </c:xVal>
          <c:yVal>
            <c:numRef>
              <c:f>'B2'!$B$7:$E$7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C-4586-84C1-189462C1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101672"/>
        <c:axId val="1"/>
      </c:scatterChart>
      <c:valAx>
        <c:axId val="561101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1016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14"/>
          <c:y val="7.4404978158069901E-2"/>
          <c:w val="0.79295239467794143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675E-2"/>
                  <c:y val="0.4910728288366865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'C1'!$B$6:$E$6</c:f>
              <c:numCache>
                <c:formatCode>General</c:formatCode>
                <c:ptCount val="4"/>
                <c:pt idx="0">
                  <c:v>0.13600000000000001</c:v>
                </c:pt>
                <c:pt idx="1">
                  <c:v>0.26900000000000002</c:v>
                </c:pt>
                <c:pt idx="2">
                  <c:v>0.39700000000000002</c:v>
                </c:pt>
                <c:pt idx="3">
                  <c:v>0.54</c:v>
                </c:pt>
              </c:numCache>
            </c:numRef>
          </c:xVal>
          <c:yVal>
            <c:numRef>
              <c:f>'C1'!$B$7:$E$7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59-45D7-86BB-D685CC79F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108560"/>
        <c:axId val="1"/>
      </c:scatterChart>
      <c:valAx>
        <c:axId val="56110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1085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86954108709978"/>
          <c:y val="2.6786026746656668E-2"/>
          <c:w val="0.79295239467794121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717E-2"/>
                  <c:y val="0.4910728288366867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'C2'!$B$6:$E$6</c:f>
              <c:numCache>
                <c:formatCode>General</c:formatCode>
                <c:ptCount val="4"/>
                <c:pt idx="0">
                  <c:v>0.13400000000000001</c:v>
                </c:pt>
                <c:pt idx="1">
                  <c:v>0.39400000000000002</c:v>
                </c:pt>
                <c:pt idx="2">
                  <c:v>0.40400000000000003</c:v>
                </c:pt>
                <c:pt idx="3">
                  <c:v>0.54100000000000004</c:v>
                </c:pt>
              </c:numCache>
            </c:numRef>
          </c:xVal>
          <c:yVal>
            <c:numRef>
              <c:f>'C2'!$B$7:$E$7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0A-4E0E-BD11-A1280C73E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103640"/>
        <c:axId val="1"/>
      </c:scatterChart>
      <c:valAx>
        <c:axId val="561103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1036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28"/>
          <c:y val="7.4404978158069901E-2"/>
          <c:w val="0.79295239467794099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752E-2"/>
                  <c:y val="0.491072828836686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'D1'!$B$6:$E$6</c:f>
              <c:numCache>
                <c:formatCode>General</c:formatCode>
                <c:ptCount val="4"/>
                <c:pt idx="0">
                  <c:v>0.127</c:v>
                </c:pt>
                <c:pt idx="1">
                  <c:v>0.315</c:v>
                </c:pt>
                <c:pt idx="2">
                  <c:v>0.47599999999999998</c:v>
                </c:pt>
                <c:pt idx="3">
                  <c:v>0.55200000000000005</c:v>
                </c:pt>
              </c:numCache>
            </c:numRef>
          </c:xVal>
          <c:yVal>
            <c:numRef>
              <c:f>'D1'!$B$7:$E$7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C-4040-B9DA-E6F928952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107576"/>
        <c:axId val="1"/>
      </c:scatterChart>
      <c:valAx>
        <c:axId val="56110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11075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34"/>
          <c:y val="7.4404978158069901E-2"/>
          <c:w val="0.79295239467794076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786E-2"/>
                  <c:y val="0.4910728288366870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'D2'!$B$6:$E$6</c:f>
              <c:numCache>
                <c:formatCode>General</c:formatCode>
                <c:ptCount val="4"/>
                <c:pt idx="0">
                  <c:v>0.14399999999999999</c:v>
                </c:pt>
                <c:pt idx="1">
                  <c:v>0.26300000000000001</c:v>
                </c:pt>
                <c:pt idx="2">
                  <c:v>0.39600000000000002</c:v>
                </c:pt>
                <c:pt idx="3">
                  <c:v>0.52400000000000002</c:v>
                </c:pt>
              </c:numCache>
            </c:numRef>
          </c:xVal>
          <c:yVal>
            <c:numRef>
              <c:f>'D2'!$B$7:$E$7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6F-411A-B8AB-EA207CE7F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468528"/>
        <c:axId val="1"/>
      </c:scatterChart>
      <c:valAx>
        <c:axId val="55946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4685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8518785404539"/>
          <c:y val="7.4404978158069901E-2"/>
          <c:w val="0.79295239467794043"/>
          <c:h val="0.73214498507540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2593297815764828E-2"/>
                  <c:y val="0.4910728288366871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'E1'!$B$6:$E$6</c:f>
              <c:numCache>
                <c:formatCode>General</c:formatCode>
                <c:ptCount val="4"/>
                <c:pt idx="0">
                  <c:v>0.17399999999999999</c:v>
                </c:pt>
                <c:pt idx="1">
                  <c:v>0.34200000000000003</c:v>
                </c:pt>
                <c:pt idx="2">
                  <c:v>0.5</c:v>
                </c:pt>
                <c:pt idx="3">
                  <c:v>0.68100000000000005</c:v>
                </c:pt>
              </c:numCache>
            </c:numRef>
          </c:xVal>
          <c:yVal>
            <c:numRef>
              <c:f>'E1'!$B$7:$E$7</c:f>
              <c:numCache>
                <c:formatCode>General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BF-4309-ACE7-225047892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473776"/>
        <c:axId val="1"/>
      </c:scatterChart>
      <c:valAx>
        <c:axId val="55947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吸光度（ΔＡ４１０）</a:t>
                </a:r>
              </a:p>
            </c:rich>
          </c:tx>
          <c:layout>
            <c:manualLayout>
              <c:xMode val="edge"/>
              <c:yMode val="edge"/>
              <c:x val="0.42511059465584422"/>
              <c:y val="0.89285964254468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ｐ－ニトロフェノール量（ｎｍｏｌ）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17956380452443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4737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67655" name="Chart 1">
          <a:extLst>
            <a:ext uri="{FF2B5EF4-FFF2-40B4-BE49-F238E27FC236}">
              <a16:creationId xmlns:a16="http://schemas.microsoft.com/office/drawing/2014/main" id="{046C4E28-AB92-4BBA-BB55-CFAC76D92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50624" name="Chart 1">
          <a:extLst>
            <a:ext uri="{FF2B5EF4-FFF2-40B4-BE49-F238E27FC236}">
              <a16:creationId xmlns:a16="http://schemas.microsoft.com/office/drawing/2014/main" id="{5AC504D4-DF93-40A9-8BCC-6F7EDA8E8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52672" name="Chart 1">
          <a:extLst>
            <a:ext uri="{FF2B5EF4-FFF2-40B4-BE49-F238E27FC236}">
              <a16:creationId xmlns:a16="http://schemas.microsoft.com/office/drawing/2014/main" id="{1298847C-F3F9-41CC-9082-5BD4561D7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54720" name="Chart 1">
          <a:extLst>
            <a:ext uri="{FF2B5EF4-FFF2-40B4-BE49-F238E27FC236}">
              <a16:creationId xmlns:a16="http://schemas.microsoft.com/office/drawing/2014/main" id="{5D8B0C2F-B0DE-4AA8-931A-B032657C9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56768" name="Chart 1">
          <a:extLst>
            <a:ext uri="{FF2B5EF4-FFF2-40B4-BE49-F238E27FC236}">
              <a16:creationId xmlns:a16="http://schemas.microsoft.com/office/drawing/2014/main" id="{6FD47678-79E1-4E4F-A39E-8D30DB77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58816" name="Chart 1">
          <a:extLst>
            <a:ext uri="{FF2B5EF4-FFF2-40B4-BE49-F238E27FC236}">
              <a16:creationId xmlns:a16="http://schemas.microsoft.com/office/drawing/2014/main" id="{8BD056C8-88D6-466E-AB27-DC8276496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60864" name="Chart 1">
          <a:extLst>
            <a:ext uri="{FF2B5EF4-FFF2-40B4-BE49-F238E27FC236}">
              <a16:creationId xmlns:a16="http://schemas.microsoft.com/office/drawing/2014/main" id="{851F7248-A2CD-443D-A4D3-9FB316892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62912" name="Chart 1">
          <a:extLst>
            <a:ext uri="{FF2B5EF4-FFF2-40B4-BE49-F238E27FC236}">
              <a16:creationId xmlns:a16="http://schemas.microsoft.com/office/drawing/2014/main" id="{FF680D9D-C894-4A67-BF28-5A1F38BE0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32192" name="Chart 1">
          <a:extLst>
            <a:ext uri="{FF2B5EF4-FFF2-40B4-BE49-F238E27FC236}">
              <a16:creationId xmlns:a16="http://schemas.microsoft.com/office/drawing/2014/main" id="{7A9639F7-C113-4FBF-81C7-8022B0776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34240" name="Chart 1">
          <a:extLst>
            <a:ext uri="{FF2B5EF4-FFF2-40B4-BE49-F238E27FC236}">
              <a16:creationId xmlns:a16="http://schemas.microsoft.com/office/drawing/2014/main" id="{A4DC4A00-C395-4B64-91CF-5AA7BF97D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36288" name="Chart 1">
          <a:extLst>
            <a:ext uri="{FF2B5EF4-FFF2-40B4-BE49-F238E27FC236}">
              <a16:creationId xmlns:a16="http://schemas.microsoft.com/office/drawing/2014/main" id="{18F31FA7-60A2-418A-ACF5-1110B49FD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38336" name="Chart 1">
          <a:extLst>
            <a:ext uri="{FF2B5EF4-FFF2-40B4-BE49-F238E27FC236}">
              <a16:creationId xmlns:a16="http://schemas.microsoft.com/office/drawing/2014/main" id="{7F889FB7-BE94-43EA-8A93-BCDF56CD5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40384" name="Chart 1">
          <a:extLst>
            <a:ext uri="{FF2B5EF4-FFF2-40B4-BE49-F238E27FC236}">
              <a16:creationId xmlns:a16="http://schemas.microsoft.com/office/drawing/2014/main" id="{985911EB-5B8E-4412-A363-AF5310EED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42432" name="Chart 1">
          <a:extLst>
            <a:ext uri="{FF2B5EF4-FFF2-40B4-BE49-F238E27FC236}">
              <a16:creationId xmlns:a16="http://schemas.microsoft.com/office/drawing/2014/main" id="{92B1944C-FF34-4405-9E5F-9F7FE7110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44480" name="Chart 1">
          <a:extLst>
            <a:ext uri="{FF2B5EF4-FFF2-40B4-BE49-F238E27FC236}">
              <a16:creationId xmlns:a16="http://schemas.microsoft.com/office/drawing/2014/main" id="{0B5E1424-A1DC-48A3-9348-A8D78C226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46528" name="Chart 1">
          <a:extLst>
            <a:ext uri="{FF2B5EF4-FFF2-40B4-BE49-F238E27FC236}">
              <a16:creationId xmlns:a16="http://schemas.microsoft.com/office/drawing/2014/main" id="{0B4CDCFC-1D22-4C2F-8FC1-9E0ED803F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0</xdr:rowOff>
    </xdr:from>
    <xdr:to>
      <xdr:col>5</xdr:col>
      <xdr:colOff>542925</xdr:colOff>
      <xdr:row>26</xdr:row>
      <xdr:rowOff>114300</xdr:rowOff>
    </xdr:to>
    <xdr:graphicFrame macro="">
      <xdr:nvGraphicFramePr>
        <xdr:cNvPr id="748576" name="Chart 1">
          <a:extLst>
            <a:ext uri="{FF2B5EF4-FFF2-40B4-BE49-F238E27FC236}">
              <a16:creationId xmlns:a16="http://schemas.microsoft.com/office/drawing/2014/main" id="{ABA6B006-180F-4655-971E-B6D38BD1C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K20" sqref="K20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0.13400000000000001</v>
      </c>
      <c r="C6" s="11">
        <v>0.26900000000000002</v>
      </c>
      <c r="D6" s="11">
        <v>0.41099999999999998</v>
      </c>
      <c r="E6" s="11">
        <v>0.47199999999999998</v>
      </c>
      <c r="F6" s="11">
        <v>0.185</v>
      </c>
      <c r="G6" s="11">
        <v>3.0000000000000001E-3</v>
      </c>
      <c r="H6" s="11">
        <v>3.2000000000000001E-2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421.45</v>
      </c>
    </row>
    <row r="11" spans="1:13" x14ac:dyDescent="0.15">
      <c r="H11" t="s">
        <v>7</v>
      </c>
      <c r="J11" s="8">
        <f>F6-(G6+H6)</f>
        <v>0.15</v>
      </c>
    </row>
    <row r="12" spans="1:13" x14ac:dyDescent="0.15">
      <c r="H12" t="s">
        <v>8</v>
      </c>
      <c r="K12" s="8">
        <f>F6-(G6+H6)</f>
        <v>0.15</v>
      </c>
      <c r="L12" t="s">
        <v>9</v>
      </c>
    </row>
    <row r="13" spans="1:13" x14ac:dyDescent="0.15">
      <c r="H13" t="s">
        <v>11</v>
      </c>
      <c r="I13" s="10">
        <f>K10*K12</f>
        <v>63.217499999999994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5.0627000000000004</v>
      </c>
      <c r="L18" t="s">
        <v>19</v>
      </c>
    </row>
    <row r="19" spans="1:12" x14ac:dyDescent="0.15">
      <c r="H19" t="s">
        <v>20</v>
      </c>
      <c r="J19" s="10">
        <f>I13*100/K18/0.2/15</f>
        <v>416.23046990736151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F6" sqref="F6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0.214</v>
      </c>
      <c r="C6" s="11">
        <v>0.43099999999999999</v>
      </c>
      <c r="D6" s="11">
        <v>0.60199999999999998</v>
      </c>
      <c r="E6" s="11">
        <v>0.80500000000000005</v>
      </c>
      <c r="F6" s="11">
        <v>0.32200000000000001</v>
      </c>
      <c r="G6" s="11">
        <v>2E-3</v>
      </c>
      <c r="H6" s="11">
        <v>0.13300000000000001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256.72000000000003</v>
      </c>
    </row>
    <row r="11" spans="1:13" x14ac:dyDescent="0.15">
      <c r="H11" t="s">
        <v>7</v>
      </c>
      <c r="J11" s="8">
        <f>F6-(G6+H6)</f>
        <v>0.187</v>
      </c>
    </row>
    <row r="12" spans="1:13" x14ac:dyDescent="0.15">
      <c r="H12" t="s">
        <v>8</v>
      </c>
      <c r="K12" s="8">
        <f>F6-(G6+H6)</f>
        <v>0.187</v>
      </c>
      <c r="L12" t="s">
        <v>9</v>
      </c>
    </row>
    <row r="13" spans="1:13" x14ac:dyDescent="0.15">
      <c r="H13" t="s">
        <v>11</v>
      </c>
      <c r="I13" s="10">
        <f>K10*K12</f>
        <v>48.006640000000004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5.0538999999999996</v>
      </c>
      <c r="L18" t="s">
        <v>19</v>
      </c>
    </row>
    <row r="19" spans="1:12" x14ac:dyDescent="0.15">
      <c r="H19" t="s">
        <v>20</v>
      </c>
      <c r="J19" s="10">
        <f>I13*100/K18/0.2/15</f>
        <v>316.63098465211692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20" sqref="K20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0.14199999999999999</v>
      </c>
      <c r="C6" s="11">
        <v>0.41199999999999998</v>
      </c>
      <c r="D6" s="11">
        <v>0.51600000000000001</v>
      </c>
      <c r="E6" s="11">
        <v>0.55800000000000005</v>
      </c>
      <c r="F6" s="11">
        <v>0.28399999999999997</v>
      </c>
      <c r="G6" s="11">
        <v>1E-3</v>
      </c>
      <c r="H6" s="11">
        <v>0.12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322.11</v>
      </c>
    </row>
    <row r="11" spans="1:13" x14ac:dyDescent="0.15">
      <c r="H11" t="s">
        <v>7</v>
      </c>
      <c r="J11" s="8">
        <f>F6-(G6+H6)</f>
        <v>0.16299999999999998</v>
      </c>
    </row>
    <row r="12" spans="1:13" x14ac:dyDescent="0.15">
      <c r="H12" t="s">
        <v>8</v>
      </c>
      <c r="K12" s="8">
        <f>F6-(G6+H6)</f>
        <v>0.16299999999999998</v>
      </c>
      <c r="L12" t="s">
        <v>9</v>
      </c>
    </row>
    <row r="13" spans="1:13" x14ac:dyDescent="0.15">
      <c r="H13" t="s">
        <v>11</v>
      </c>
      <c r="I13" s="10">
        <f>K10*K12</f>
        <v>52.503929999999997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5.0129999999999999</v>
      </c>
      <c r="L18" t="s">
        <v>19</v>
      </c>
    </row>
    <row r="19" spans="1:12" x14ac:dyDescent="0.15">
      <c r="H19" t="s">
        <v>20</v>
      </c>
      <c r="J19" s="10">
        <f>I13*100/K18/0.2/15</f>
        <v>349.11849192100533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L19" sqref="L19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0.13</v>
      </c>
      <c r="C6" s="11">
        <v>0.28999999999999998</v>
      </c>
      <c r="D6" s="11">
        <v>0.40400000000000003</v>
      </c>
      <c r="E6" s="11">
        <v>0.51700000000000002</v>
      </c>
      <c r="F6" s="11">
        <v>0.29699999999999999</v>
      </c>
      <c r="G6" s="11">
        <v>5.0000000000000001E-3</v>
      </c>
      <c r="H6" s="11">
        <v>0.114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389.03</v>
      </c>
    </row>
    <row r="11" spans="1:13" x14ac:dyDescent="0.15">
      <c r="H11" t="s">
        <v>7</v>
      </c>
      <c r="J11" s="8">
        <f>F6-(G6+H6)</f>
        <v>0.17799999999999999</v>
      </c>
    </row>
    <row r="12" spans="1:13" x14ac:dyDescent="0.15">
      <c r="H12" t="s">
        <v>8</v>
      </c>
      <c r="K12" s="8">
        <f>F6-(G6+H6)</f>
        <v>0.17799999999999999</v>
      </c>
      <c r="L12" t="s">
        <v>9</v>
      </c>
    </row>
    <row r="13" spans="1:13" x14ac:dyDescent="0.15">
      <c r="H13" t="s">
        <v>11</v>
      </c>
      <c r="I13" s="10">
        <f>K10*K12</f>
        <v>69.247339999999994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5.0129999999999999</v>
      </c>
      <c r="L18" t="s">
        <v>19</v>
      </c>
    </row>
    <row r="19" spans="1:12" x14ac:dyDescent="0.15">
      <c r="H19" t="s">
        <v>20</v>
      </c>
      <c r="J19" s="10">
        <f>I13*100/K18/0.2/15</f>
        <v>460.45175876055583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J21" sqref="J21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0.16600000000000001</v>
      </c>
      <c r="C6" s="11">
        <v>0.3</v>
      </c>
      <c r="D6" s="11">
        <v>0.47399999999999998</v>
      </c>
      <c r="E6" s="11">
        <v>0.61599999999999999</v>
      </c>
      <c r="F6" s="11">
        <v>0.29199999999999998</v>
      </c>
      <c r="G6" s="11">
        <v>1.0999999999999999E-2</v>
      </c>
      <c r="H6" s="11">
        <v>0.105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327.31</v>
      </c>
    </row>
    <row r="11" spans="1:13" x14ac:dyDescent="0.15">
      <c r="H11" t="s">
        <v>7</v>
      </c>
      <c r="J11" s="8">
        <f>F6-(G6+H6)</f>
        <v>0.17599999999999999</v>
      </c>
    </row>
    <row r="12" spans="1:13" x14ac:dyDescent="0.15">
      <c r="H12" t="s">
        <v>8</v>
      </c>
      <c r="K12" s="8">
        <f>F6-(G6+H6)</f>
        <v>0.17599999999999999</v>
      </c>
      <c r="L12" t="s">
        <v>9</v>
      </c>
    </row>
    <row r="13" spans="1:13" x14ac:dyDescent="0.15">
      <c r="H13" t="s">
        <v>11</v>
      </c>
      <c r="I13" s="10">
        <f>K10*K12</f>
        <v>57.606559999999995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5.0110000000000001</v>
      </c>
      <c r="L18" t="s">
        <v>19</v>
      </c>
    </row>
    <row r="19" spans="1:12" x14ac:dyDescent="0.15">
      <c r="H19" t="s">
        <v>20</v>
      </c>
      <c r="J19" s="10">
        <f>I13*100/K18/0.2/15</f>
        <v>383.20069181134829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25" sqref="M25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0.13600000000000001</v>
      </c>
      <c r="C6" s="11">
        <v>0.26300000000000001</v>
      </c>
      <c r="D6" s="11">
        <v>0.36599999999999999</v>
      </c>
      <c r="E6" s="11">
        <v>0.58899999999999997</v>
      </c>
      <c r="F6" s="11">
        <v>0.33</v>
      </c>
      <c r="G6" s="11">
        <v>1E-3</v>
      </c>
      <c r="H6" s="11">
        <v>0.123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331.63</v>
      </c>
    </row>
    <row r="11" spans="1:13" x14ac:dyDescent="0.15">
      <c r="H11" t="s">
        <v>7</v>
      </c>
      <c r="J11" s="8">
        <f>F6-(G6+H6)</f>
        <v>0.20600000000000002</v>
      </c>
    </row>
    <row r="12" spans="1:13" x14ac:dyDescent="0.15">
      <c r="H12" t="s">
        <v>8</v>
      </c>
      <c r="K12" s="8">
        <f>F6-(G6+H6)</f>
        <v>0.20600000000000002</v>
      </c>
      <c r="L12" t="s">
        <v>9</v>
      </c>
    </row>
    <row r="13" spans="1:13" x14ac:dyDescent="0.15">
      <c r="H13" t="s">
        <v>11</v>
      </c>
      <c r="I13" s="10">
        <f>K10*K12</f>
        <v>68.315780000000004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5.0110000000000001</v>
      </c>
      <c r="L18" t="s">
        <v>19</v>
      </c>
    </row>
    <row r="19" spans="1:12" x14ac:dyDescent="0.15">
      <c r="H19" t="s">
        <v>20</v>
      </c>
      <c r="J19" s="10">
        <f>I13*100/K18/0.2/15</f>
        <v>454.43876804363737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18" sqref="K18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/>
      <c r="C6" s="11"/>
      <c r="D6" s="11"/>
      <c r="E6" s="11"/>
      <c r="F6" s="11"/>
      <c r="G6" s="11"/>
      <c r="H6" s="11"/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/>
    </row>
    <row r="11" spans="1:13" x14ac:dyDescent="0.15">
      <c r="H11" t="s">
        <v>7</v>
      </c>
      <c r="J11" s="8">
        <f>F6-(G6+H6)</f>
        <v>0</v>
      </c>
    </row>
    <row r="12" spans="1:13" x14ac:dyDescent="0.15">
      <c r="H12" t="s">
        <v>8</v>
      </c>
      <c r="K12" s="8">
        <f>F6-(G6+H6)</f>
        <v>0</v>
      </c>
      <c r="L12" t="s">
        <v>9</v>
      </c>
    </row>
    <row r="13" spans="1:13" x14ac:dyDescent="0.15">
      <c r="H13" t="s">
        <v>11</v>
      </c>
      <c r="I13" s="10">
        <f>K10*K12</f>
        <v>0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/>
      <c r="L18" t="s">
        <v>19</v>
      </c>
    </row>
    <row r="19" spans="1:12" x14ac:dyDescent="0.15">
      <c r="H19" t="s">
        <v>20</v>
      </c>
      <c r="J19" s="10" t="e">
        <f>I13*100/K18/0.2/15</f>
        <v>#DIV/0!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20" sqref="K20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0.17100000000000001</v>
      </c>
      <c r="C6" s="11">
        <v>0.308</v>
      </c>
      <c r="D6" s="11">
        <v>0.44400000000000001</v>
      </c>
      <c r="E6" s="11">
        <v>0.63</v>
      </c>
      <c r="F6" s="11">
        <v>0.32400000000000001</v>
      </c>
      <c r="G6" s="11">
        <v>6.0000000000000001E-3</v>
      </c>
      <c r="H6" s="11">
        <v>0.13100000000000001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0.99370000000000003</v>
      </c>
    </row>
    <row r="11" spans="1:13" x14ac:dyDescent="0.15">
      <c r="H11" t="s">
        <v>7</v>
      </c>
      <c r="J11" s="8">
        <f>F6-(G6+H6)</f>
        <v>0.187</v>
      </c>
    </row>
    <row r="12" spans="1:13" x14ac:dyDescent="0.15">
      <c r="H12" t="s">
        <v>8</v>
      </c>
      <c r="K12" s="8">
        <f>F6-(G6+H6)</f>
        <v>0.187</v>
      </c>
      <c r="L12" t="s">
        <v>9</v>
      </c>
    </row>
    <row r="13" spans="1:13" x14ac:dyDescent="0.15">
      <c r="H13" t="s">
        <v>11</v>
      </c>
      <c r="I13" s="10">
        <f>K10*K12</f>
        <v>0.18582190000000001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5.0125000000000002</v>
      </c>
      <c r="L18" t="s">
        <v>19</v>
      </c>
    </row>
    <row r="19" spans="1:12" x14ac:dyDescent="0.15">
      <c r="H19" t="s">
        <v>20</v>
      </c>
      <c r="J19" s="10">
        <f>I13*100/K18/0.2/15</f>
        <v>1.235723358270989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19" sqref="K19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/>
      <c r="C6" s="11"/>
      <c r="D6" s="11"/>
      <c r="E6" s="11"/>
      <c r="F6" s="11"/>
      <c r="G6" s="11"/>
      <c r="H6" s="11"/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/>
    </row>
    <row r="11" spans="1:13" x14ac:dyDescent="0.15">
      <c r="H11" t="s">
        <v>7</v>
      </c>
      <c r="J11" s="8">
        <f>F6-(G6+H6)</f>
        <v>0</v>
      </c>
    </row>
    <row r="12" spans="1:13" x14ac:dyDescent="0.15">
      <c r="H12" t="s">
        <v>8</v>
      </c>
      <c r="K12" s="8">
        <f>F6-(G6+H6)</f>
        <v>0</v>
      </c>
      <c r="L12" t="s">
        <v>9</v>
      </c>
    </row>
    <row r="13" spans="1:13" x14ac:dyDescent="0.15">
      <c r="H13" t="s">
        <v>11</v>
      </c>
      <c r="I13" s="10">
        <f>K10*K12</f>
        <v>0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1</v>
      </c>
      <c r="L18" t="s">
        <v>19</v>
      </c>
    </row>
    <row r="19" spans="1:12" x14ac:dyDescent="0.15">
      <c r="H19" t="s">
        <v>20</v>
      </c>
      <c r="J19" s="10">
        <f>I13*100/K18/0.2/15</f>
        <v>0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L21" sqref="L21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8.8999999999999996E-2</v>
      </c>
      <c r="C6" s="11">
        <v>0.30499999999999999</v>
      </c>
      <c r="D6" s="11">
        <v>0.45200000000000001</v>
      </c>
      <c r="E6" s="11">
        <v>0.56499999999999995</v>
      </c>
      <c r="F6" s="11">
        <v>0.23400000000000001</v>
      </c>
      <c r="G6" s="11">
        <v>5.0000000000000001E-3</v>
      </c>
      <c r="H6" s="11">
        <v>3.5000000000000003E-2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310.66000000000003</v>
      </c>
    </row>
    <row r="11" spans="1:13" x14ac:dyDescent="0.15">
      <c r="H11" t="s">
        <v>7</v>
      </c>
      <c r="J11" s="8">
        <f>F6-(G6+H6)</f>
        <v>0.19400000000000001</v>
      </c>
    </row>
    <row r="12" spans="1:13" x14ac:dyDescent="0.15">
      <c r="H12" t="s">
        <v>8</v>
      </c>
      <c r="K12" s="8">
        <f>F6-(G6+H6)</f>
        <v>0.19400000000000001</v>
      </c>
      <c r="L12" t="s">
        <v>9</v>
      </c>
    </row>
    <row r="13" spans="1:13" x14ac:dyDescent="0.15">
      <c r="H13" t="s">
        <v>11</v>
      </c>
      <c r="I13" s="10">
        <f>K10*K12</f>
        <v>60.268040000000006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5.0627000000000004</v>
      </c>
      <c r="L18" t="s">
        <v>19</v>
      </c>
    </row>
    <row r="19" spans="1:12" x14ac:dyDescent="0.15">
      <c r="H19" t="s">
        <v>20</v>
      </c>
      <c r="J19" s="10">
        <f>I13*100/K18/0.2/15</f>
        <v>396.81092434208364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20" sqref="K20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0.16700000000000001</v>
      </c>
      <c r="C6" s="11">
        <v>0.32500000000000001</v>
      </c>
      <c r="D6" s="11">
        <v>0.45200000000000001</v>
      </c>
      <c r="E6" s="11">
        <v>0.60499999999999998</v>
      </c>
      <c r="F6" s="11">
        <v>0.186</v>
      </c>
      <c r="G6" s="11">
        <v>3.0000000000000001E-3</v>
      </c>
      <c r="H6" s="11">
        <v>3.2000000000000001E-2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346.42</v>
      </c>
    </row>
    <row r="11" spans="1:13" x14ac:dyDescent="0.15">
      <c r="H11" t="s">
        <v>7</v>
      </c>
      <c r="J11" s="8">
        <f>F6-(G6+H6)</f>
        <v>0.151</v>
      </c>
    </row>
    <row r="12" spans="1:13" x14ac:dyDescent="0.15">
      <c r="H12" t="s">
        <v>8</v>
      </c>
      <c r="K12" s="8">
        <f>F6-(G6+H6)</f>
        <v>0.151</v>
      </c>
      <c r="L12" t="s">
        <v>9</v>
      </c>
    </row>
    <row r="13" spans="1:13" x14ac:dyDescent="0.15">
      <c r="H13" t="s">
        <v>11</v>
      </c>
      <c r="I13" s="10">
        <f>K10*K12</f>
        <v>52.309420000000003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4.9889999999999999</v>
      </c>
      <c r="L18" t="s">
        <v>19</v>
      </c>
    </row>
    <row r="19" spans="1:12" x14ac:dyDescent="0.15">
      <c r="H19" t="s">
        <v>20</v>
      </c>
      <c r="J19" s="10">
        <f>I13*100/K18/0.2/15</f>
        <v>349.49836306541056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20" sqref="K20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0.153</v>
      </c>
      <c r="C6" s="11">
        <v>0.28899999999999998</v>
      </c>
      <c r="D6" s="11">
        <v>0.41</v>
      </c>
      <c r="E6" s="11">
        <v>0.55600000000000005</v>
      </c>
      <c r="F6" s="11">
        <v>0.21299999999999999</v>
      </c>
      <c r="G6" s="11">
        <v>6.0000000000000001E-3</v>
      </c>
      <c r="H6" s="11">
        <v>5.1999999999999998E-2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375.49</v>
      </c>
    </row>
    <row r="11" spans="1:13" x14ac:dyDescent="0.15">
      <c r="H11" t="s">
        <v>7</v>
      </c>
      <c r="J11" s="8">
        <f>F6-(G6+H6)</f>
        <v>0.155</v>
      </c>
    </row>
    <row r="12" spans="1:13" x14ac:dyDescent="0.15">
      <c r="H12" t="s">
        <v>8</v>
      </c>
      <c r="K12" s="8">
        <f>F6-(G6+H6)</f>
        <v>0.155</v>
      </c>
      <c r="L12" t="s">
        <v>9</v>
      </c>
    </row>
    <row r="13" spans="1:13" x14ac:dyDescent="0.15">
      <c r="H13" t="s">
        <v>11</v>
      </c>
      <c r="I13" s="10">
        <f>K10*K12</f>
        <v>58.200949999999999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4.9889999999999999</v>
      </c>
      <c r="L18" t="s">
        <v>19</v>
      </c>
    </row>
    <row r="19" spans="1:12" x14ac:dyDescent="0.15">
      <c r="H19" t="s">
        <v>20</v>
      </c>
      <c r="J19" s="10">
        <f>I13*100/K18/0.2/15</f>
        <v>388.86182935792084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11" sqref="K11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0.13600000000000001</v>
      </c>
      <c r="C6" s="11">
        <v>0.26900000000000002</v>
      </c>
      <c r="D6" s="11">
        <v>0.39700000000000002</v>
      </c>
      <c r="E6" s="11">
        <v>0.54</v>
      </c>
      <c r="F6" s="11">
        <v>0.17899999999999999</v>
      </c>
      <c r="G6" s="11">
        <v>3.0000000000000001E-3</v>
      </c>
      <c r="H6" s="11">
        <v>3.2000000000000001E-2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372.95</v>
      </c>
    </row>
    <row r="11" spans="1:13" x14ac:dyDescent="0.15">
      <c r="H11" t="s">
        <v>7</v>
      </c>
      <c r="J11" s="8">
        <f>F6-(G6+H6)</f>
        <v>0.14399999999999999</v>
      </c>
    </row>
    <row r="12" spans="1:13" x14ac:dyDescent="0.15">
      <c r="H12" t="s">
        <v>8</v>
      </c>
      <c r="K12" s="8">
        <f>F6-(G6+H6)</f>
        <v>0.14399999999999999</v>
      </c>
      <c r="L12" t="s">
        <v>9</v>
      </c>
    </row>
    <row r="13" spans="1:13" x14ac:dyDescent="0.15">
      <c r="H13" t="s">
        <v>11</v>
      </c>
      <c r="I13" s="10">
        <f>K10*K12</f>
        <v>53.704799999999992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5.0129999999999999</v>
      </c>
      <c r="L18" t="s">
        <v>19</v>
      </c>
    </row>
    <row r="19" spans="1:12" x14ac:dyDescent="0.15">
      <c r="H19" t="s">
        <v>20</v>
      </c>
      <c r="J19" s="10">
        <f>I13*100/K18/0.2/15</f>
        <v>357.1035308198683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21" sqref="M21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0.13400000000000001</v>
      </c>
      <c r="C6" s="11">
        <v>0.39400000000000002</v>
      </c>
      <c r="D6" s="11">
        <v>0.40400000000000003</v>
      </c>
      <c r="E6" s="11">
        <v>0.54100000000000004</v>
      </c>
      <c r="F6" s="11">
        <v>0.17799999999999999</v>
      </c>
      <c r="G6" s="11">
        <v>4.0000000000000001E-3</v>
      </c>
      <c r="H6" s="11">
        <v>3.1E-2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355.14</v>
      </c>
    </row>
    <row r="11" spans="1:13" x14ac:dyDescent="0.15">
      <c r="H11" t="s">
        <v>7</v>
      </c>
      <c r="J11" s="8">
        <f>F6-(G6+H6)</f>
        <v>0.14299999999999999</v>
      </c>
    </row>
    <row r="12" spans="1:13" x14ac:dyDescent="0.15">
      <c r="H12" t="s">
        <v>8</v>
      </c>
      <c r="K12" s="8">
        <f>F6-(G6+H6)</f>
        <v>0.14299999999999999</v>
      </c>
      <c r="L12" t="s">
        <v>9</v>
      </c>
    </row>
    <row r="13" spans="1:13" x14ac:dyDescent="0.15">
      <c r="H13" t="s">
        <v>11</v>
      </c>
      <c r="I13" s="10">
        <f>K10*K12</f>
        <v>50.785019999999996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5.0129999999999999</v>
      </c>
      <c r="L18" t="s">
        <v>19</v>
      </c>
    </row>
    <row r="19" spans="1:12" x14ac:dyDescent="0.15">
      <c r="H19" t="s">
        <v>20</v>
      </c>
      <c r="J19" s="10">
        <f>I13*100/K18/0.2/15</f>
        <v>337.68880909634947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20" sqref="K20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0.127</v>
      </c>
      <c r="C6" s="11">
        <v>0.315</v>
      </c>
      <c r="D6" s="11">
        <v>0.47599999999999998</v>
      </c>
      <c r="E6" s="11">
        <v>0.55200000000000005</v>
      </c>
      <c r="F6" s="11">
        <v>0.32600000000000001</v>
      </c>
      <c r="G6" s="11">
        <v>0.04</v>
      </c>
      <c r="H6" s="11">
        <v>3.6999999999999998E-2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337.38</v>
      </c>
    </row>
    <row r="11" spans="1:13" x14ac:dyDescent="0.15">
      <c r="H11" t="s">
        <v>7</v>
      </c>
      <c r="J11" s="8">
        <f>F6-(G6+H6)</f>
        <v>0.249</v>
      </c>
    </row>
    <row r="12" spans="1:13" x14ac:dyDescent="0.15">
      <c r="H12" t="s">
        <v>8</v>
      </c>
      <c r="K12" s="8">
        <f>F6-(G6+H6)</f>
        <v>0.249</v>
      </c>
      <c r="L12" t="s">
        <v>9</v>
      </c>
    </row>
    <row r="13" spans="1:13" x14ac:dyDescent="0.15">
      <c r="H13" t="s">
        <v>11</v>
      </c>
      <c r="I13" s="10">
        <f>K10*K12</f>
        <v>84.007620000000003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5.0030000000000001</v>
      </c>
      <c r="L18" t="s">
        <v>19</v>
      </c>
    </row>
    <row r="19" spans="1:12" x14ac:dyDescent="0.15">
      <c r="H19" t="s">
        <v>20</v>
      </c>
      <c r="J19" s="10">
        <f>I13*100/K18/0.2/15</f>
        <v>559.71497101738953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11" sqref="K11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0.14399999999999999</v>
      </c>
      <c r="C6" s="11">
        <v>0.26300000000000001</v>
      </c>
      <c r="D6" s="11">
        <v>0.39600000000000002</v>
      </c>
      <c r="E6" s="11">
        <v>0.52400000000000002</v>
      </c>
      <c r="F6" s="11">
        <v>0.20200000000000001</v>
      </c>
      <c r="G6" s="11">
        <v>5.0000000000000001E-3</v>
      </c>
      <c r="H6" s="11">
        <v>3.3000000000000002E-2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392.59</v>
      </c>
    </row>
    <row r="11" spans="1:13" x14ac:dyDescent="0.15">
      <c r="H11" t="s">
        <v>7</v>
      </c>
      <c r="J11" s="8">
        <f>F6-(G6+H6)</f>
        <v>0.16400000000000001</v>
      </c>
    </row>
    <row r="12" spans="1:13" x14ac:dyDescent="0.15">
      <c r="H12" t="s">
        <v>8</v>
      </c>
      <c r="K12" s="8">
        <f>F6-(G6+H6)</f>
        <v>0.16400000000000001</v>
      </c>
      <c r="L12" t="s">
        <v>9</v>
      </c>
    </row>
    <row r="13" spans="1:13" x14ac:dyDescent="0.15">
      <c r="H13" t="s">
        <v>11</v>
      </c>
      <c r="I13" s="10">
        <f>K10*K12</f>
        <v>64.38476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5.0030000000000001</v>
      </c>
      <c r="L18" t="s">
        <v>19</v>
      </c>
    </row>
    <row r="19" spans="1:12" x14ac:dyDescent="0.15">
      <c r="H19" t="s">
        <v>20</v>
      </c>
      <c r="J19" s="10">
        <f>I13*100/K18/0.2/15</f>
        <v>428.97434872409883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K20" sqref="K20"/>
    </sheetView>
  </sheetViews>
  <sheetFormatPr defaultRowHeight="13.5" x14ac:dyDescent="0.15"/>
  <cols>
    <col min="1" max="1" width="20.25" customWidth="1"/>
    <col min="2" max="4" width="7.625" customWidth="1"/>
    <col min="5" max="5" width="7.75" customWidth="1"/>
    <col min="6" max="9" width="7.625" customWidth="1"/>
  </cols>
  <sheetData>
    <row r="1" spans="1:13" x14ac:dyDescent="0.15">
      <c r="A1" t="s">
        <v>3</v>
      </c>
    </row>
    <row r="3" spans="1:13" x14ac:dyDescent="0.15">
      <c r="B3" t="s">
        <v>21</v>
      </c>
    </row>
    <row r="4" spans="1:13" x14ac:dyDescent="0.15">
      <c r="E4" t="s">
        <v>25</v>
      </c>
    </row>
    <row r="5" spans="1:13" ht="30" customHeight="1" x14ac:dyDescent="0.15">
      <c r="A5" s="12" t="s">
        <v>26</v>
      </c>
      <c r="B5" s="2">
        <v>50</v>
      </c>
      <c r="C5" s="2">
        <v>100</v>
      </c>
      <c r="D5" s="2">
        <v>150</v>
      </c>
      <c r="E5" s="2">
        <v>200</v>
      </c>
      <c r="F5" s="2" t="s">
        <v>23</v>
      </c>
      <c r="G5" s="2" t="s">
        <v>24</v>
      </c>
      <c r="H5" s="2" t="s">
        <v>6</v>
      </c>
      <c r="M5" t="s">
        <v>1</v>
      </c>
    </row>
    <row r="6" spans="1:13" x14ac:dyDescent="0.15">
      <c r="A6" s="4" t="s">
        <v>0</v>
      </c>
      <c r="B6" s="11">
        <v>0.17399999999999999</v>
      </c>
      <c r="C6" s="11">
        <v>0.34200000000000003</v>
      </c>
      <c r="D6" s="11">
        <v>0.5</v>
      </c>
      <c r="E6" s="11">
        <v>0.68100000000000005</v>
      </c>
      <c r="F6" s="11">
        <v>0.28899999999999998</v>
      </c>
      <c r="G6" s="11">
        <v>2E-3</v>
      </c>
      <c r="H6" s="11">
        <v>0.17599999999999999</v>
      </c>
      <c r="M6" s="3" t="s">
        <v>2</v>
      </c>
    </row>
    <row r="7" spans="1:13" ht="30" customHeight="1" x14ac:dyDescent="0.15">
      <c r="A7" s="13" t="s">
        <v>26</v>
      </c>
      <c r="B7" s="5">
        <v>50</v>
      </c>
      <c r="C7" s="5">
        <v>100</v>
      </c>
      <c r="D7" s="5">
        <v>150</v>
      </c>
      <c r="E7" s="5">
        <v>200</v>
      </c>
      <c r="F7" s="5" t="s">
        <v>4</v>
      </c>
      <c r="G7" s="5" t="s">
        <v>5</v>
      </c>
      <c r="H7" s="5" t="s">
        <v>6</v>
      </c>
    </row>
    <row r="9" spans="1:13" x14ac:dyDescent="0.15">
      <c r="G9" t="s">
        <v>13</v>
      </c>
      <c r="H9" t="s">
        <v>14</v>
      </c>
    </row>
    <row r="10" spans="1:13" x14ac:dyDescent="0.15">
      <c r="H10" t="s">
        <v>10</v>
      </c>
      <c r="K10" s="9">
        <v>297.58999999999997</v>
      </c>
    </row>
    <row r="11" spans="1:13" x14ac:dyDescent="0.15">
      <c r="H11" t="s">
        <v>7</v>
      </c>
      <c r="J11" s="8">
        <f>F6-(G6+H6)</f>
        <v>0.11099999999999999</v>
      </c>
    </row>
    <row r="12" spans="1:13" x14ac:dyDescent="0.15">
      <c r="H12" t="s">
        <v>8</v>
      </c>
      <c r="K12" s="8">
        <f>F6-(G6+H6)</f>
        <v>0.11099999999999999</v>
      </c>
      <c r="L12" t="s">
        <v>9</v>
      </c>
    </row>
    <row r="13" spans="1:13" x14ac:dyDescent="0.15">
      <c r="H13" t="s">
        <v>11</v>
      </c>
      <c r="I13" s="10">
        <f>K10*K12</f>
        <v>33.032489999999996</v>
      </c>
      <c r="J13" t="s">
        <v>12</v>
      </c>
      <c r="K13" s="1"/>
    </row>
    <row r="15" spans="1:13" x14ac:dyDescent="0.15">
      <c r="G15" t="s">
        <v>22</v>
      </c>
      <c r="H15" t="s">
        <v>15</v>
      </c>
    </row>
    <row r="16" spans="1:13" x14ac:dyDescent="0.15">
      <c r="H16" t="s">
        <v>16</v>
      </c>
    </row>
    <row r="17" spans="1:12" x14ac:dyDescent="0.15">
      <c r="I17" t="s">
        <v>17</v>
      </c>
    </row>
    <row r="18" spans="1:12" x14ac:dyDescent="0.15">
      <c r="I18" t="s">
        <v>18</v>
      </c>
      <c r="K18" s="9">
        <v>5.0538999999999996</v>
      </c>
      <c r="L18" t="s">
        <v>19</v>
      </c>
    </row>
    <row r="19" spans="1:12" x14ac:dyDescent="0.15">
      <c r="H19" t="s">
        <v>20</v>
      </c>
      <c r="J19" s="10">
        <f>I13*100/K18/0.2/15</f>
        <v>217.86798314173214</v>
      </c>
      <c r="K19" t="s">
        <v>27</v>
      </c>
    </row>
    <row r="29" spans="1:12" x14ac:dyDescent="0.15">
      <c r="A29" s="6"/>
    </row>
    <row r="30" spans="1:12" x14ac:dyDescent="0.15">
      <c r="A30" s="7"/>
    </row>
    <row r="31" spans="1:12" x14ac:dyDescent="0.15">
      <c r="A31" s="7"/>
    </row>
    <row r="32" spans="1:12" x14ac:dyDescent="0.15">
      <c r="A32" s="7"/>
    </row>
    <row r="33" spans="1:1" x14ac:dyDescent="0.15">
      <c r="A33" s="7"/>
    </row>
  </sheetData>
  <phoneticPr fontId="1"/>
  <pageMargins left="1.07" right="0.78740157480314965" top="0.82" bottom="0.98425196850393704" header="0.74" footer="0.51181102362204722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A1</vt:lpstr>
      <vt:lpstr>A2</vt:lpstr>
      <vt:lpstr>B1</vt:lpstr>
      <vt:lpstr>B2</vt:lpstr>
      <vt:lpstr>C1</vt:lpstr>
      <vt:lpstr>C2</vt:lpstr>
      <vt:lpstr>D1</vt:lpstr>
      <vt:lpstr>D2</vt:lpstr>
      <vt:lpstr>E1</vt:lpstr>
      <vt:lpstr>E2</vt:lpstr>
      <vt:lpstr>F1</vt:lpstr>
      <vt:lpstr>F2</vt:lpstr>
      <vt:lpstr>G1</vt:lpstr>
      <vt:lpstr>G2</vt:lpstr>
      <vt:lpstr>F1 (5)</vt:lpstr>
      <vt:lpstr>H1</vt:lpstr>
      <vt:lpstr>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水産利用</dc:creator>
  <cp:lastModifiedBy>Ando</cp:lastModifiedBy>
  <cp:lastPrinted>2005-06-28T09:16:47Z</cp:lastPrinted>
  <dcterms:created xsi:type="dcterms:W3CDTF">2002-04-23T02:07:48Z</dcterms:created>
  <dcterms:modified xsi:type="dcterms:W3CDTF">2019-07-04T07:31:26Z</dcterms:modified>
</cp:coreProperties>
</file>